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ibut\Desktop\"/>
    </mc:Choice>
  </mc:AlternateContent>
  <xr:revisionPtr revIDLastSave="0" documentId="13_ncr:1_{A3BDF662-3D8F-401B-A1A5-4BDA97F8C4B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BA" sheetId="2" r:id="rId1"/>
    <sheet name="VRA" sheetId="1" r:id="rId2"/>
    <sheet name="FS  pagal šaltinį" sheetId="3" r:id="rId3"/>
  </sheets>
  <definedNames>
    <definedName name="_xlnm.Print_Titles" localSheetId="1">VRA!$20:$20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3" l="1"/>
  <c r="N24" i="3"/>
  <c r="N23" i="3"/>
  <c r="M22" i="3"/>
  <c r="L22" i="3"/>
  <c r="K22" i="3"/>
  <c r="J22" i="3"/>
  <c r="I22" i="3"/>
  <c r="H22" i="3"/>
  <c r="G22" i="3"/>
  <c r="F22" i="3"/>
  <c r="E22" i="3"/>
  <c r="D22" i="3"/>
  <c r="N22" i="3" s="1"/>
  <c r="N21" i="3"/>
  <c r="N20" i="3"/>
  <c r="M19" i="3"/>
  <c r="L19" i="3"/>
  <c r="K19" i="3"/>
  <c r="J19" i="3"/>
  <c r="I19" i="3"/>
  <c r="H19" i="3"/>
  <c r="G19" i="3"/>
  <c r="F19" i="3"/>
  <c r="E19" i="3"/>
  <c r="D19" i="3"/>
  <c r="N19" i="3" s="1"/>
  <c r="N18" i="3"/>
  <c r="N17" i="3"/>
  <c r="M16" i="3"/>
  <c r="L16" i="3"/>
  <c r="K16" i="3"/>
  <c r="J16" i="3"/>
  <c r="I16" i="3"/>
  <c r="H16" i="3"/>
  <c r="G16" i="3"/>
  <c r="F16" i="3"/>
  <c r="E16" i="3"/>
  <c r="D16" i="3"/>
  <c r="N16" i="3" s="1"/>
  <c r="N15" i="3"/>
  <c r="N14" i="3"/>
  <c r="M13" i="3"/>
  <c r="M25" i="3" s="1"/>
  <c r="L13" i="3"/>
  <c r="L25" i="3" s="1"/>
  <c r="K13" i="3"/>
  <c r="K25" i="3" s="1"/>
  <c r="J13" i="3"/>
  <c r="J25" i="3" s="1"/>
  <c r="I13" i="3"/>
  <c r="I25" i="3" s="1"/>
  <c r="H13" i="3"/>
  <c r="H25" i="3" s="1"/>
  <c r="G13" i="3"/>
  <c r="N13" i="3" s="1"/>
  <c r="F13" i="3"/>
  <c r="E13" i="3"/>
  <c r="E25" i="3" s="1"/>
  <c r="D13" i="3"/>
  <c r="D25" i="3" l="1"/>
  <c r="G25" i="3"/>
  <c r="H90" i="2"/>
  <c r="G90" i="2"/>
  <c r="H86" i="2"/>
  <c r="G86" i="2"/>
  <c r="H84" i="2"/>
  <c r="G84" i="2"/>
  <c r="H75" i="2"/>
  <c r="H69" i="2" s="1"/>
  <c r="G75" i="2"/>
  <c r="G69" i="2"/>
  <c r="H65" i="2"/>
  <c r="G65" i="2"/>
  <c r="G64" i="2" s="1"/>
  <c r="H59" i="2"/>
  <c r="G59" i="2"/>
  <c r="H49" i="2"/>
  <c r="G49" i="2"/>
  <c r="H42" i="2"/>
  <c r="H41" i="2" s="1"/>
  <c r="G42" i="2"/>
  <c r="G41" i="2" s="1"/>
  <c r="H27" i="2"/>
  <c r="G27" i="2"/>
  <c r="H21" i="2"/>
  <c r="G21" i="2"/>
  <c r="H20" i="2"/>
  <c r="H58" i="2" s="1"/>
  <c r="G20" i="2"/>
  <c r="G58" i="2" s="1"/>
  <c r="N25" i="3" l="1"/>
  <c r="H64" i="2"/>
  <c r="H94" i="2" s="1"/>
  <c r="G94" i="2"/>
  <c r="J47" i="1"/>
  <c r="I47" i="1"/>
  <c r="J31" i="1"/>
  <c r="I31" i="1"/>
  <c r="J28" i="1"/>
  <c r="I28" i="1"/>
  <c r="J22" i="1"/>
  <c r="J21" i="1" s="1"/>
  <c r="I22" i="1"/>
  <c r="I21" i="1" s="1"/>
  <c r="I46" i="1" s="1"/>
  <c r="J46" i="1" l="1"/>
  <c r="J54" i="1" s="1"/>
  <c r="J56" i="1" s="1"/>
  <c r="I54" i="1"/>
  <c r="I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G39" authorId="0" shapeId="0" xr:uid="{F96BDA97-D22F-42C1-B351-1F0DB89AEB48}">
      <text>
        <r>
          <rPr>
            <sz val="9"/>
            <color indexed="8"/>
            <rFont val="Tahoma"/>
            <charset val="186"/>
          </rPr>
          <t>#02_1_G39#</t>
        </r>
      </text>
    </comment>
    <comment ref="G68" authorId="0" shapeId="0" xr:uid="{46567D37-AAE5-40D5-AF22-701720D949DE}">
      <text>
        <r>
          <rPr>
            <sz val="9"/>
            <color indexed="8"/>
            <rFont val="Tahoma"/>
            <charset val="186"/>
          </rPr>
          <t>#02_1_G68#</t>
        </r>
      </text>
    </comment>
    <comment ref="G74" authorId="0" shapeId="0" xr:uid="{BD1D43C4-DFFC-4D14-8840-FB09B40EF5C4}">
      <text>
        <r>
          <rPr>
            <sz val="9"/>
            <color indexed="8"/>
            <rFont val="Tahoma"/>
            <charset val="186"/>
          </rPr>
          <t>#02_1_G74#</t>
        </r>
      </text>
    </comment>
    <comment ref="G76" authorId="0" shapeId="0" xr:uid="{35B45DC5-A254-4148-AFB5-2B5C6B46B7DF}">
      <text>
        <r>
          <rPr>
            <sz val="9"/>
            <color indexed="8"/>
            <rFont val="Tahoma"/>
            <charset val="186"/>
          </rPr>
          <t>#02_1_G76#</t>
        </r>
      </text>
    </comment>
    <comment ref="G77" authorId="0" shapeId="0" xr:uid="{1E9AA510-432C-4089-8D9F-5690FDCEE822}">
      <text>
        <r>
          <rPr>
            <sz val="9"/>
            <color indexed="8"/>
            <rFont val="Tahoma"/>
            <charset val="186"/>
          </rPr>
          <t>#02_1_G77#</t>
        </r>
      </text>
    </comment>
    <comment ref="G78" authorId="0" shapeId="0" xr:uid="{845E9507-AD35-4897-96D7-33C3D1EBFA0A}">
      <text>
        <r>
          <rPr>
            <sz val="9"/>
            <color indexed="8"/>
            <rFont val="Tahoma"/>
            <charset val="186"/>
          </rPr>
          <t>#02_1_G78#</t>
        </r>
      </text>
    </comment>
    <comment ref="G81" authorId="0" shapeId="0" xr:uid="{5D2A97F3-8251-41EB-BBFE-8155A8744758}">
      <text>
        <r>
          <rPr>
            <sz val="9"/>
            <color indexed="8"/>
            <rFont val="Tahoma"/>
            <charset val="186"/>
          </rPr>
          <t>#02_1_G81#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I23" authorId="0" shapeId="0" xr:uid="{00000000-0006-0000-0000-000001000000}">
      <text>
        <r>
          <rPr>
            <sz val="9"/>
            <color indexed="8"/>
            <rFont val="Tahoma"/>
          </rPr>
          <t xml:space="preserve">#03_2_I23#
</t>
        </r>
      </text>
    </comment>
    <comment ref="I24" authorId="0" shapeId="0" xr:uid="{00000000-0006-0000-0000-000002000000}">
      <text>
        <r>
          <rPr>
            <sz val="9"/>
            <color indexed="8"/>
            <rFont val="Tahoma"/>
          </rPr>
          <t xml:space="preserve">#03_2_I24#
</t>
        </r>
      </text>
    </comment>
    <comment ref="I25" authorId="0" shapeId="0" xr:uid="{00000000-0006-0000-0000-000003000000}">
      <text>
        <r>
          <rPr>
            <sz val="9"/>
            <color indexed="8"/>
            <rFont val="Tahoma"/>
          </rPr>
          <t>#03_2_I25#</t>
        </r>
      </text>
    </comment>
    <comment ref="I26" authorId="0" shapeId="0" xr:uid="{00000000-0006-0000-0000-000004000000}">
      <text>
        <r>
          <rPr>
            <sz val="9"/>
            <color indexed="8"/>
            <rFont val="Tahoma"/>
          </rPr>
          <t>#03_2_I26#</t>
        </r>
      </text>
    </comment>
    <comment ref="I32" authorId="0" shapeId="0" xr:uid="{00000000-0006-0000-0000-000005000000}">
      <text>
        <r>
          <rPr>
            <sz val="9"/>
            <color indexed="8"/>
            <rFont val="Tahoma"/>
          </rPr>
          <t>#03_2_I32#</t>
        </r>
      </text>
    </comment>
    <comment ref="I33" authorId="0" shapeId="0" xr:uid="{00000000-0006-0000-0000-000006000000}">
      <text>
        <r>
          <rPr>
            <sz val="9"/>
            <color indexed="8"/>
            <rFont val="Tahoma"/>
          </rPr>
          <t>#03_2_I33#</t>
        </r>
      </text>
    </comment>
    <comment ref="I34" authorId="0" shapeId="0" xr:uid="{00000000-0006-0000-0000-000007000000}">
      <text>
        <r>
          <rPr>
            <sz val="9"/>
            <color indexed="8"/>
            <rFont val="Tahoma"/>
          </rPr>
          <t>#03_2_I34#</t>
        </r>
      </text>
    </comment>
    <comment ref="I35" authorId="0" shapeId="0" xr:uid="{00000000-0006-0000-0000-000008000000}">
      <text>
        <r>
          <rPr>
            <sz val="9"/>
            <color indexed="8"/>
            <rFont val="Tahoma"/>
          </rPr>
          <t>#03_2_I35#</t>
        </r>
      </text>
    </comment>
    <comment ref="I36" authorId="0" shapeId="0" xr:uid="{00000000-0006-0000-0000-000009000000}">
      <text>
        <r>
          <rPr>
            <sz val="9"/>
            <color indexed="8"/>
            <rFont val="Tahoma"/>
          </rPr>
          <t>#03_2_I36#</t>
        </r>
      </text>
    </comment>
    <comment ref="I37" authorId="0" shapeId="0" xr:uid="{00000000-0006-0000-0000-00000A000000}">
      <text>
        <r>
          <rPr>
            <sz val="9"/>
            <color indexed="8"/>
            <rFont val="Tahoma"/>
          </rPr>
          <t>#03_2_I37#</t>
        </r>
      </text>
    </comment>
    <comment ref="I38" authorId="0" shapeId="0" xr:uid="{00000000-0006-0000-0000-00000B000000}">
      <text>
        <r>
          <rPr>
            <sz val="9"/>
            <color indexed="8"/>
            <rFont val="Tahoma"/>
          </rPr>
          <t>#03_2_I38#</t>
        </r>
      </text>
    </comment>
    <comment ref="I39" authorId="0" shapeId="0" xr:uid="{00000000-0006-0000-0000-00000C000000}">
      <text>
        <r>
          <rPr>
            <sz val="9"/>
            <color indexed="8"/>
            <rFont val="Tahoma"/>
          </rPr>
          <t>#03_2_I39#</t>
        </r>
      </text>
    </comment>
    <comment ref="I40" authorId="0" shapeId="0" xr:uid="{00000000-0006-0000-0000-00000D000000}">
      <text>
        <r>
          <rPr>
            <sz val="9"/>
            <color indexed="8"/>
            <rFont val="Tahoma"/>
          </rPr>
          <t>#03_2_I40#</t>
        </r>
      </text>
    </comment>
    <comment ref="I41" authorId="0" shapeId="0" xr:uid="{00000000-0006-0000-0000-00000E000000}">
      <text>
        <r>
          <rPr>
            <sz val="9"/>
            <color indexed="8"/>
            <rFont val="Tahoma"/>
          </rPr>
          <t>#03_2_I41#</t>
        </r>
      </text>
    </comment>
    <comment ref="I42" authorId="0" shapeId="0" xr:uid="{00000000-0006-0000-0000-00000F000000}">
      <text>
        <r>
          <rPr>
            <sz val="9"/>
            <color indexed="8"/>
            <rFont val="Tahoma"/>
          </rPr>
          <t>#03_2_I42#</t>
        </r>
      </text>
    </comment>
    <comment ref="I43" authorId="0" shapeId="0" xr:uid="{00000000-0006-0000-0000-000010000000}">
      <text>
        <r>
          <rPr>
            <sz val="9"/>
            <color indexed="8"/>
            <rFont val="Tahoma"/>
          </rPr>
          <t>#03_2_I43#</t>
        </r>
      </text>
    </comment>
    <comment ref="I44" authorId="0" shapeId="0" xr:uid="{00000000-0006-0000-0000-000011000000}">
      <text>
        <r>
          <rPr>
            <sz val="9"/>
            <color indexed="8"/>
            <rFont val="Tahoma"/>
          </rPr>
          <t>#03_2_I44#</t>
        </r>
      </text>
    </comment>
    <comment ref="I45" authorId="0" shapeId="0" xr:uid="{00000000-0006-0000-0000-000012000000}">
      <text>
        <r>
          <rPr>
            <sz val="9"/>
            <color indexed="8"/>
            <rFont val="Tahoma"/>
          </rPr>
          <t>#03_2_I45#</t>
        </r>
      </text>
    </comment>
    <comment ref="I53" authorId="0" shapeId="0" xr:uid="{00000000-0006-0000-0000-000013000000}">
      <text>
        <r>
          <rPr>
            <sz val="9"/>
            <color indexed="8"/>
            <rFont val="Tahoma"/>
          </rPr>
          <t>#03_2_I53#</t>
        </r>
      </text>
    </comment>
    <comment ref="I55" authorId="0" shapeId="0" xr:uid="{00000000-0006-0000-0000-000014000000}">
      <text>
        <r>
          <rPr>
            <sz val="9"/>
            <color indexed="8"/>
            <rFont val="Tahoma"/>
          </rPr>
          <t>#03_2_I55#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Zita</author>
  </authors>
  <commentList>
    <comment ref="D14" authorId="0" shapeId="0" xr:uid="{962A60CE-7A05-41BA-A752-B7F2D4971331}">
      <text>
        <r>
          <rPr>
            <b/>
            <sz val="9"/>
            <color indexed="8"/>
            <rFont val="Tahoma"/>
            <family val="2"/>
            <charset val="186"/>
          </rPr>
          <t>#20_4_D14#</t>
        </r>
      </text>
    </comment>
    <comment ref="E14" authorId="0" shapeId="0" xr:uid="{BFD1AEB0-9836-4E5E-AE94-AC331F4C8AD6}">
      <text>
        <r>
          <rPr>
            <b/>
            <sz val="9"/>
            <color indexed="8"/>
            <rFont val="Tahoma"/>
            <family val="2"/>
            <charset val="186"/>
          </rPr>
          <t>#20_4_E14#</t>
        </r>
      </text>
    </comment>
    <comment ref="F14" authorId="0" shapeId="0" xr:uid="{6AB5B128-64C1-4F57-8686-0ACD22C81899}">
      <text>
        <r>
          <rPr>
            <b/>
            <sz val="9"/>
            <color indexed="8"/>
            <rFont val="Tahoma"/>
            <family val="2"/>
            <charset val="186"/>
          </rPr>
          <t>#20_4_F14#</t>
        </r>
      </text>
    </comment>
    <comment ref="G14" authorId="0" shapeId="0" xr:uid="{632F1184-A5D2-4C84-9316-D170BDA80796}">
      <text>
        <r>
          <rPr>
            <b/>
            <sz val="9"/>
            <color indexed="8"/>
            <rFont val="Tahoma"/>
            <family val="2"/>
            <charset val="186"/>
          </rPr>
          <t>#20_4_G14#</t>
        </r>
      </text>
    </comment>
    <comment ref="H14" authorId="0" shapeId="0" xr:uid="{AA6132FC-FC46-499A-BBC6-932DE561A750}">
      <text>
        <r>
          <rPr>
            <b/>
            <sz val="9"/>
            <color indexed="8"/>
            <rFont val="Tahoma"/>
            <family val="2"/>
            <charset val="186"/>
          </rPr>
          <t>#20_4_H14#</t>
        </r>
      </text>
    </comment>
    <comment ref="I14" authorId="0" shapeId="0" xr:uid="{4DDA871F-17DA-47AD-BF04-B54E1EE13059}">
      <text>
        <r>
          <rPr>
            <b/>
            <sz val="9"/>
            <color indexed="8"/>
            <rFont val="Tahoma"/>
            <family val="2"/>
            <charset val="186"/>
          </rPr>
          <t>#20_4_I14#</t>
        </r>
      </text>
    </comment>
    <comment ref="J14" authorId="0" shapeId="0" xr:uid="{4FA47CEE-3FD7-4E3B-85F4-F766406B99DA}">
      <text>
        <r>
          <rPr>
            <b/>
            <sz val="9"/>
            <color indexed="8"/>
            <rFont val="Tahoma"/>
            <family val="2"/>
            <charset val="186"/>
          </rPr>
          <t>#20_4_J14#</t>
        </r>
      </text>
    </comment>
    <comment ref="K14" authorId="0" shapeId="0" xr:uid="{F7B4F224-3413-4E9F-AF52-C035706B5CF8}">
      <text>
        <r>
          <rPr>
            <b/>
            <sz val="9"/>
            <color indexed="8"/>
            <rFont val="Tahoma"/>
            <family val="2"/>
            <charset val="186"/>
          </rPr>
          <t>#20_4_K14#</t>
        </r>
      </text>
    </comment>
    <comment ref="L14" authorId="0" shapeId="0" xr:uid="{00D0A42B-C6D9-4FD7-8818-D078940EF318}">
      <text>
        <r>
          <rPr>
            <b/>
            <sz val="9"/>
            <color indexed="8"/>
            <rFont val="Tahoma"/>
            <family val="2"/>
            <charset val="186"/>
          </rPr>
          <t>#20_4_L14#</t>
        </r>
      </text>
    </comment>
    <comment ref="M14" authorId="0" shapeId="0" xr:uid="{1C2D3989-E0CA-4B89-81A2-2E9B32E7EB55}">
      <text>
        <r>
          <rPr>
            <b/>
            <sz val="9"/>
            <color indexed="8"/>
            <rFont val="Tahoma"/>
            <family val="2"/>
            <charset val="186"/>
          </rPr>
          <t>#20_4_M14#</t>
        </r>
      </text>
    </comment>
    <comment ref="D15" authorId="0" shapeId="0" xr:uid="{29B684AB-591D-4124-A944-F6F5DAFF2CDD}">
      <text>
        <r>
          <rPr>
            <b/>
            <sz val="9"/>
            <color indexed="8"/>
            <rFont val="Tahoma"/>
            <family val="2"/>
            <charset val="186"/>
          </rPr>
          <t>#20_4_D15#</t>
        </r>
      </text>
    </comment>
    <comment ref="E15" authorId="0" shapeId="0" xr:uid="{A793938F-E832-4461-80FD-8E3AAAC600CD}">
      <text>
        <r>
          <rPr>
            <b/>
            <sz val="9"/>
            <color indexed="8"/>
            <rFont val="Tahoma"/>
            <family val="2"/>
            <charset val="186"/>
          </rPr>
          <t>#20_4_E15#</t>
        </r>
      </text>
    </comment>
    <comment ref="F15" authorId="0" shapeId="0" xr:uid="{583BEC9B-19D9-4DFF-A96D-7E3419A64E90}">
      <text>
        <r>
          <rPr>
            <b/>
            <sz val="9"/>
            <color indexed="8"/>
            <rFont val="Tahoma"/>
            <family val="2"/>
            <charset val="186"/>
          </rPr>
          <t>#20_4_F15#</t>
        </r>
      </text>
    </comment>
    <comment ref="G15" authorId="0" shapeId="0" xr:uid="{7D6933B3-4EC4-45E5-81BA-64519A2B334B}">
      <text>
        <r>
          <rPr>
            <b/>
            <sz val="9"/>
            <color indexed="8"/>
            <rFont val="Tahoma"/>
            <family val="2"/>
            <charset val="186"/>
          </rPr>
          <t>#20_4_G15#</t>
        </r>
      </text>
    </comment>
    <comment ref="H15" authorId="0" shapeId="0" xr:uid="{D0A69382-ED6E-4060-B895-203D9AEE3EC1}">
      <text>
        <r>
          <rPr>
            <b/>
            <sz val="9"/>
            <color indexed="8"/>
            <rFont val="Tahoma"/>
            <family val="2"/>
            <charset val="186"/>
          </rPr>
          <t>#20_4_H15#</t>
        </r>
      </text>
    </comment>
    <comment ref="I15" authorId="0" shapeId="0" xr:uid="{B8C11E4B-6385-42BE-945F-F45D475F5970}">
      <text>
        <r>
          <rPr>
            <b/>
            <sz val="9"/>
            <color indexed="8"/>
            <rFont val="Tahoma"/>
            <family val="2"/>
            <charset val="186"/>
          </rPr>
          <t>#20_4_I15#</t>
        </r>
      </text>
    </comment>
    <comment ref="J15" authorId="0" shapeId="0" xr:uid="{14444D3A-8D57-4C27-81A2-F3BF41FB97FD}">
      <text>
        <r>
          <rPr>
            <b/>
            <sz val="9"/>
            <color indexed="8"/>
            <rFont val="Tahoma"/>
            <family val="2"/>
            <charset val="186"/>
          </rPr>
          <t>#20_4_J15#</t>
        </r>
      </text>
    </comment>
    <comment ref="K15" authorId="0" shapeId="0" xr:uid="{EBA5B28C-8092-4D0F-86FB-67803BCF840C}">
      <text>
        <r>
          <rPr>
            <b/>
            <sz val="9"/>
            <color indexed="8"/>
            <rFont val="Tahoma"/>
            <family val="2"/>
            <charset val="186"/>
          </rPr>
          <t>#20_4_K15#</t>
        </r>
      </text>
    </comment>
    <comment ref="L15" authorId="0" shapeId="0" xr:uid="{1FCEF343-42C5-4715-A9BD-8C60F245A1AA}">
      <text>
        <r>
          <rPr>
            <b/>
            <sz val="9"/>
            <color indexed="8"/>
            <rFont val="Tahoma"/>
            <family val="2"/>
            <charset val="186"/>
          </rPr>
          <t>#20_4_L15#</t>
        </r>
      </text>
    </comment>
    <comment ref="M15" authorId="0" shapeId="0" xr:uid="{4FE0A6A3-6EAF-4B26-AB5A-BC12E370F2B0}">
      <text>
        <r>
          <rPr>
            <b/>
            <sz val="9"/>
            <color indexed="8"/>
            <rFont val="Tahoma"/>
            <family val="2"/>
            <charset val="186"/>
          </rPr>
          <t>#20_4_M15#</t>
        </r>
      </text>
    </comment>
    <comment ref="D17" authorId="0" shapeId="0" xr:uid="{C9365EDD-DCB0-47E6-ABEC-3CE2559F57B1}">
      <text>
        <r>
          <rPr>
            <b/>
            <sz val="9"/>
            <color indexed="8"/>
            <rFont val="Tahoma"/>
            <family val="2"/>
            <charset val="186"/>
          </rPr>
          <t>#20_4_D17#</t>
        </r>
      </text>
    </comment>
    <comment ref="E17" authorId="0" shapeId="0" xr:uid="{CAF4A23C-5325-416E-A9B4-2026F97FC510}">
      <text>
        <r>
          <rPr>
            <b/>
            <sz val="9"/>
            <color indexed="8"/>
            <rFont val="Tahoma"/>
            <family val="2"/>
            <charset val="186"/>
          </rPr>
          <t>#20_4_E17#</t>
        </r>
      </text>
    </comment>
    <comment ref="F17" authorId="0" shapeId="0" xr:uid="{EF32E0FD-4262-4E9D-99BB-54B440F009AC}">
      <text>
        <r>
          <rPr>
            <b/>
            <sz val="9"/>
            <color indexed="8"/>
            <rFont val="Tahoma"/>
            <family val="2"/>
            <charset val="186"/>
          </rPr>
          <t>#20_4_F17#</t>
        </r>
      </text>
    </comment>
    <comment ref="G17" authorId="0" shapeId="0" xr:uid="{0E0007DA-0DCC-4C4E-97E9-32E2456E1DC5}">
      <text>
        <r>
          <rPr>
            <b/>
            <sz val="9"/>
            <color indexed="8"/>
            <rFont val="Tahoma"/>
            <family val="2"/>
            <charset val="186"/>
          </rPr>
          <t>#20_4_G17#</t>
        </r>
      </text>
    </comment>
    <comment ref="H17" authorId="0" shapeId="0" xr:uid="{88DEA4D1-2092-44F6-B9C2-8E61D81B7668}">
      <text>
        <r>
          <rPr>
            <b/>
            <sz val="9"/>
            <color indexed="8"/>
            <rFont val="Tahoma"/>
            <family val="2"/>
            <charset val="186"/>
          </rPr>
          <t>#20_4_H17#</t>
        </r>
      </text>
    </comment>
    <comment ref="I17" authorId="0" shapeId="0" xr:uid="{CEBF9395-6252-4362-9D6E-D8024442E0C0}">
      <text>
        <r>
          <rPr>
            <b/>
            <sz val="9"/>
            <color indexed="8"/>
            <rFont val="Tahoma"/>
            <family val="2"/>
            <charset val="186"/>
          </rPr>
          <t>#20_4_I17#</t>
        </r>
      </text>
    </comment>
    <comment ref="J17" authorId="0" shapeId="0" xr:uid="{47AF3C48-8CEF-41DF-BF3A-7314E30EBF76}">
      <text>
        <r>
          <rPr>
            <b/>
            <sz val="9"/>
            <color indexed="8"/>
            <rFont val="Tahoma"/>
            <family val="2"/>
            <charset val="186"/>
          </rPr>
          <t>#20_4_J17#</t>
        </r>
      </text>
    </comment>
    <comment ref="K17" authorId="0" shapeId="0" xr:uid="{2576D381-B395-43B0-A59C-EDAF2C37EC94}">
      <text>
        <r>
          <rPr>
            <b/>
            <sz val="9"/>
            <color indexed="8"/>
            <rFont val="Tahoma"/>
            <family val="2"/>
            <charset val="186"/>
          </rPr>
          <t>#20_4_K17#</t>
        </r>
      </text>
    </comment>
    <comment ref="L17" authorId="0" shapeId="0" xr:uid="{7AF3D08D-D5B7-4295-8414-08044FB0E590}">
      <text>
        <r>
          <rPr>
            <b/>
            <sz val="9"/>
            <color indexed="8"/>
            <rFont val="Tahoma"/>
            <family val="2"/>
            <charset val="186"/>
          </rPr>
          <t>#20_4_L17#</t>
        </r>
      </text>
    </comment>
    <comment ref="M17" authorId="0" shapeId="0" xr:uid="{A28E7581-B5C2-41B6-A118-F8C23F72A3C9}">
      <text>
        <r>
          <rPr>
            <b/>
            <sz val="9"/>
            <color indexed="8"/>
            <rFont val="Tahoma"/>
            <family val="2"/>
            <charset val="186"/>
          </rPr>
          <t>#20_4_M17#</t>
        </r>
      </text>
    </comment>
    <comment ref="D18" authorId="0" shapeId="0" xr:uid="{CE4B84C2-984C-4B4C-A847-76E7CAB5FBEE}">
      <text>
        <r>
          <rPr>
            <b/>
            <sz val="9"/>
            <color indexed="8"/>
            <rFont val="Tahoma"/>
            <family val="2"/>
            <charset val="186"/>
          </rPr>
          <t>#20_4_D18#</t>
        </r>
      </text>
    </comment>
    <comment ref="E18" authorId="0" shapeId="0" xr:uid="{C53593A7-F9D0-42B9-B003-0D65CC24FAC0}">
      <text>
        <r>
          <rPr>
            <b/>
            <sz val="9"/>
            <color indexed="8"/>
            <rFont val="Tahoma"/>
            <family val="2"/>
            <charset val="186"/>
          </rPr>
          <t>#20_4_E18#</t>
        </r>
      </text>
    </comment>
    <comment ref="F18" authorId="0" shapeId="0" xr:uid="{3AC48FDF-D26F-4A56-B2A2-6F87B04634A2}">
      <text>
        <r>
          <rPr>
            <b/>
            <sz val="9"/>
            <color indexed="8"/>
            <rFont val="Tahoma"/>
            <family val="2"/>
            <charset val="186"/>
          </rPr>
          <t>#20_4_F18#</t>
        </r>
      </text>
    </comment>
    <comment ref="G18" authorId="0" shapeId="0" xr:uid="{4B4C1A75-DDE3-4B62-A2BF-D6C1237B4FE6}">
      <text>
        <r>
          <rPr>
            <b/>
            <sz val="9"/>
            <color indexed="8"/>
            <rFont val="Tahoma"/>
            <family val="2"/>
            <charset val="186"/>
          </rPr>
          <t>#20_4_G18#</t>
        </r>
      </text>
    </comment>
    <comment ref="H18" authorId="0" shapeId="0" xr:uid="{CE5A798B-DB17-44BD-9C4C-959D07FDF19F}">
      <text>
        <r>
          <rPr>
            <b/>
            <sz val="9"/>
            <color indexed="8"/>
            <rFont val="Tahoma"/>
            <family val="2"/>
            <charset val="186"/>
          </rPr>
          <t>#20_4_H18#</t>
        </r>
      </text>
    </comment>
    <comment ref="I18" authorId="0" shapeId="0" xr:uid="{FB059003-084F-43F6-AECC-1039D3692505}">
      <text>
        <r>
          <rPr>
            <b/>
            <sz val="9"/>
            <color indexed="8"/>
            <rFont val="Tahoma"/>
            <family val="2"/>
            <charset val="186"/>
          </rPr>
          <t>#20_4_I18#</t>
        </r>
      </text>
    </comment>
    <comment ref="J18" authorId="0" shapeId="0" xr:uid="{FD0B1984-B4EC-4F3C-9818-FFBC02260512}">
      <text>
        <r>
          <rPr>
            <b/>
            <sz val="9"/>
            <color indexed="8"/>
            <rFont val="Tahoma"/>
            <family val="2"/>
            <charset val="186"/>
          </rPr>
          <t>#20_4_J18#</t>
        </r>
      </text>
    </comment>
    <comment ref="K18" authorId="0" shapeId="0" xr:uid="{F94607E7-ECCF-418A-8091-881B61BD4FD5}">
      <text>
        <r>
          <rPr>
            <b/>
            <sz val="9"/>
            <color indexed="8"/>
            <rFont val="Tahoma"/>
            <family val="2"/>
            <charset val="186"/>
          </rPr>
          <t>#20_4_K18#</t>
        </r>
      </text>
    </comment>
    <comment ref="L18" authorId="0" shapeId="0" xr:uid="{B9A02872-9CD6-4CFA-8DD2-FD6E1196A999}">
      <text>
        <r>
          <rPr>
            <b/>
            <sz val="9"/>
            <color indexed="8"/>
            <rFont val="Tahoma"/>
            <family val="2"/>
            <charset val="186"/>
          </rPr>
          <t>#20_4_L18#</t>
        </r>
      </text>
    </comment>
    <comment ref="M18" authorId="0" shapeId="0" xr:uid="{B2862D99-8E5B-400C-9C38-ADD3291CC6FA}">
      <text>
        <r>
          <rPr>
            <b/>
            <sz val="9"/>
            <color indexed="8"/>
            <rFont val="Tahoma"/>
            <family val="2"/>
            <charset val="186"/>
          </rPr>
          <t>#20_4_M18#</t>
        </r>
      </text>
    </comment>
    <comment ref="D20" authorId="0" shapeId="0" xr:uid="{6C8C7E90-CC8D-4119-A9A6-FECB0C306882}">
      <text>
        <r>
          <rPr>
            <b/>
            <sz val="9"/>
            <color indexed="8"/>
            <rFont val="Tahoma"/>
            <family val="2"/>
            <charset val="186"/>
          </rPr>
          <t>#20_4_D20#</t>
        </r>
      </text>
    </comment>
    <comment ref="E20" authorId="0" shapeId="0" xr:uid="{3C54167A-897D-4D97-B722-82DDFE48C272}">
      <text>
        <r>
          <rPr>
            <b/>
            <sz val="9"/>
            <color indexed="8"/>
            <rFont val="Tahoma"/>
            <family val="2"/>
            <charset val="186"/>
          </rPr>
          <t>#20_4_E20#</t>
        </r>
      </text>
    </comment>
    <comment ref="F20" authorId="0" shapeId="0" xr:uid="{FFBA8CA3-70D6-4884-BF33-DDA6CEA57E64}">
      <text>
        <r>
          <rPr>
            <b/>
            <sz val="9"/>
            <color indexed="8"/>
            <rFont val="Tahoma"/>
            <family val="2"/>
            <charset val="186"/>
          </rPr>
          <t>#20_4_F20#</t>
        </r>
      </text>
    </comment>
    <comment ref="G20" authorId="0" shapeId="0" xr:uid="{256F0540-7338-45A8-8523-5F6F57EE04B0}">
      <text>
        <r>
          <rPr>
            <b/>
            <sz val="9"/>
            <color indexed="8"/>
            <rFont val="Tahoma"/>
            <family val="2"/>
            <charset val="186"/>
          </rPr>
          <t>#20_4_G20#</t>
        </r>
      </text>
    </comment>
    <comment ref="H20" authorId="0" shapeId="0" xr:uid="{4E3452A7-44B5-4FCD-80E0-FC71EC460B33}">
      <text>
        <r>
          <rPr>
            <b/>
            <sz val="9"/>
            <color indexed="8"/>
            <rFont val="Tahoma"/>
            <family val="2"/>
            <charset val="186"/>
          </rPr>
          <t>#20_4_H20#</t>
        </r>
      </text>
    </comment>
    <comment ref="I20" authorId="0" shapeId="0" xr:uid="{D32DA92D-1F21-4182-881A-BA2FB8EFC897}">
      <text>
        <r>
          <rPr>
            <b/>
            <sz val="9"/>
            <color indexed="8"/>
            <rFont val="Tahoma"/>
            <family val="2"/>
            <charset val="186"/>
          </rPr>
          <t>#20_4_I20#</t>
        </r>
      </text>
    </comment>
    <comment ref="J20" authorId="0" shapeId="0" xr:uid="{5441AACB-A15D-4FCE-A3DC-DDBCA5D0F1CF}">
      <text>
        <r>
          <rPr>
            <b/>
            <sz val="9"/>
            <color indexed="8"/>
            <rFont val="Tahoma"/>
            <family val="2"/>
            <charset val="186"/>
          </rPr>
          <t>#20_4_J20#</t>
        </r>
      </text>
    </comment>
    <comment ref="K20" authorId="0" shapeId="0" xr:uid="{84FA4E9C-8F90-4BF3-BB6E-6668FC3AA1E8}">
      <text>
        <r>
          <rPr>
            <b/>
            <sz val="9"/>
            <color indexed="8"/>
            <rFont val="Tahoma"/>
            <family val="2"/>
            <charset val="186"/>
          </rPr>
          <t>#20_4_K20#</t>
        </r>
      </text>
    </comment>
    <comment ref="L20" authorId="0" shapeId="0" xr:uid="{BE6044F7-7940-4532-BFB1-9C300101E5A2}">
      <text>
        <r>
          <rPr>
            <b/>
            <sz val="9"/>
            <color indexed="8"/>
            <rFont val="Tahoma"/>
            <family val="2"/>
            <charset val="186"/>
          </rPr>
          <t>#20_4_L20#</t>
        </r>
      </text>
    </comment>
    <comment ref="M20" authorId="0" shapeId="0" xr:uid="{2ADFA503-4C68-4FB3-9B3F-2E00C974E285}">
      <text>
        <r>
          <rPr>
            <b/>
            <sz val="9"/>
            <color indexed="8"/>
            <rFont val="Tahoma"/>
            <family val="2"/>
            <charset val="186"/>
          </rPr>
          <t>#20_4_M20#</t>
        </r>
      </text>
    </comment>
    <comment ref="D21" authorId="0" shapeId="0" xr:uid="{F1E05277-B1C2-4E1C-B273-ED4BAD0DB729}">
      <text>
        <r>
          <rPr>
            <b/>
            <sz val="9"/>
            <color indexed="8"/>
            <rFont val="Tahoma"/>
            <family val="2"/>
            <charset val="186"/>
          </rPr>
          <t>#20_4_D21#</t>
        </r>
      </text>
    </comment>
    <comment ref="E21" authorId="0" shapeId="0" xr:uid="{0F0B40B6-6545-4F6A-8267-527D974A98F7}">
      <text>
        <r>
          <rPr>
            <b/>
            <sz val="9"/>
            <color indexed="8"/>
            <rFont val="Tahoma"/>
            <family val="2"/>
            <charset val="186"/>
          </rPr>
          <t>#20_4_E21#</t>
        </r>
      </text>
    </comment>
    <comment ref="F21" authorId="0" shapeId="0" xr:uid="{EC8AD5A1-6AB5-4603-A842-EA681C55FFCB}">
      <text>
        <r>
          <rPr>
            <b/>
            <sz val="9"/>
            <color indexed="8"/>
            <rFont val="Tahoma"/>
            <family val="2"/>
            <charset val="186"/>
          </rPr>
          <t>#20_4_F21#</t>
        </r>
      </text>
    </comment>
    <comment ref="G21" authorId="0" shapeId="0" xr:uid="{F7D7961E-4876-49EA-ABD2-0C3844AC1D89}">
      <text>
        <r>
          <rPr>
            <b/>
            <sz val="9"/>
            <color indexed="8"/>
            <rFont val="Tahoma"/>
            <family val="2"/>
            <charset val="186"/>
          </rPr>
          <t>#20_4_G21#</t>
        </r>
      </text>
    </comment>
    <comment ref="H21" authorId="0" shapeId="0" xr:uid="{1AEC816D-BB77-47B1-AB08-83E522418B89}">
      <text>
        <r>
          <rPr>
            <b/>
            <sz val="9"/>
            <color indexed="8"/>
            <rFont val="Tahoma"/>
            <family val="2"/>
            <charset val="186"/>
          </rPr>
          <t>#20_4_H21#</t>
        </r>
      </text>
    </comment>
    <comment ref="I21" authorId="0" shapeId="0" xr:uid="{B4DCBDA7-D33A-4C66-8D30-4F17D2D7911D}">
      <text>
        <r>
          <rPr>
            <b/>
            <sz val="9"/>
            <color indexed="8"/>
            <rFont val="Tahoma"/>
            <family val="2"/>
            <charset val="186"/>
          </rPr>
          <t>#20_4_I21#</t>
        </r>
      </text>
    </comment>
    <comment ref="J21" authorId="0" shapeId="0" xr:uid="{D842F536-F8FC-4560-81DF-304C7C67C4F5}">
      <text>
        <r>
          <rPr>
            <b/>
            <sz val="9"/>
            <color indexed="8"/>
            <rFont val="Tahoma"/>
            <family val="2"/>
            <charset val="186"/>
          </rPr>
          <t>#20_4_J21#</t>
        </r>
      </text>
    </comment>
    <comment ref="K21" authorId="0" shapeId="0" xr:uid="{6DDB7C72-CE9B-4942-9266-D328F41215F4}">
      <text>
        <r>
          <rPr>
            <b/>
            <sz val="9"/>
            <color indexed="8"/>
            <rFont val="Tahoma"/>
            <family val="2"/>
            <charset val="186"/>
          </rPr>
          <t>#20_4_K21#</t>
        </r>
      </text>
    </comment>
    <comment ref="L21" authorId="0" shapeId="0" xr:uid="{C78903E4-D563-453F-B822-0002C7D2876D}">
      <text>
        <r>
          <rPr>
            <b/>
            <sz val="9"/>
            <color indexed="8"/>
            <rFont val="Tahoma"/>
            <family val="2"/>
            <charset val="186"/>
          </rPr>
          <t>#20_4_L21#</t>
        </r>
      </text>
    </comment>
    <comment ref="M21" authorId="0" shapeId="0" xr:uid="{1DD4E697-6E05-49D1-A03C-0B345CF171B0}">
      <text>
        <r>
          <rPr>
            <b/>
            <sz val="9"/>
            <color indexed="8"/>
            <rFont val="Tahoma"/>
            <family val="2"/>
            <charset val="186"/>
          </rPr>
          <t>#20_4_M21#</t>
        </r>
      </text>
    </comment>
    <comment ref="D23" authorId="0" shapeId="0" xr:uid="{2F115B3E-1E95-4377-B7D9-4172589EE2CB}">
      <text>
        <r>
          <rPr>
            <b/>
            <sz val="9"/>
            <color indexed="8"/>
            <rFont val="Tahoma"/>
            <family val="2"/>
            <charset val="186"/>
          </rPr>
          <t>#20_4_D23#</t>
        </r>
      </text>
    </comment>
    <comment ref="E23" authorId="0" shapeId="0" xr:uid="{5A213F72-8F51-4C59-AAF0-28B18C550941}">
      <text>
        <r>
          <rPr>
            <b/>
            <sz val="9"/>
            <color indexed="8"/>
            <rFont val="Tahoma"/>
            <family val="2"/>
            <charset val="186"/>
          </rPr>
          <t>#20_4_E23#</t>
        </r>
      </text>
    </comment>
    <comment ref="F23" authorId="0" shapeId="0" xr:uid="{1AA59BA5-74D9-49C5-9C0F-7340C8060FEC}">
      <text>
        <r>
          <rPr>
            <b/>
            <sz val="9"/>
            <color indexed="8"/>
            <rFont val="Tahoma"/>
            <family val="2"/>
            <charset val="186"/>
          </rPr>
          <t>#20_4_F23#</t>
        </r>
      </text>
    </comment>
    <comment ref="G23" authorId="0" shapeId="0" xr:uid="{B9B2F03E-008D-47AE-A32F-852C9C0DBCAE}">
      <text>
        <r>
          <rPr>
            <b/>
            <sz val="9"/>
            <color indexed="8"/>
            <rFont val="Tahoma"/>
            <family val="2"/>
            <charset val="186"/>
          </rPr>
          <t>#20_4_G23#</t>
        </r>
      </text>
    </comment>
    <comment ref="H23" authorId="0" shapeId="0" xr:uid="{9C936B85-3A62-442D-A98F-1F228FD594A3}">
      <text>
        <r>
          <rPr>
            <b/>
            <sz val="9"/>
            <color indexed="8"/>
            <rFont val="Tahoma"/>
            <family val="2"/>
            <charset val="186"/>
          </rPr>
          <t>#20_4_H23#</t>
        </r>
      </text>
    </comment>
    <comment ref="I23" authorId="0" shapeId="0" xr:uid="{3B38EB0A-D3E7-4A03-8B5D-85F878C68D47}">
      <text>
        <r>
          <rPr>
            <b/>
            <sz val="9"/>
            <color indexed="8"/>
            <rFont val="Tahoma"/>
            <family val="2"/>
            <charset val="186"/>
          </rPr>
          <t>#20_4_I23#</t>
        </r>
      </text>
    </comment>
    <comment ref="J23" authorId="0" shapeId="0" xr:uid="{9EFCD7E0-68B0-4C3B-A9B8-490131037F2C}">
      <text>
        <r>
          <rPr>
            <b/>
            <sz val="9"/>
            <color indexed="8"/>
            <rFont val="Tahoma"/>
            <family val="2"/>
            <charset val="186"/>
          </rPr>
          <t>#20_4_J23#</t>
        </r>
      </text>
    </comment>
    <comment ref="K23" authorId="0" shapeId="0" xr:uid="{3031CBB9-7243-4554-AD4F-4117B3B9216C}">
      <text>
        <r>
          <rPr>
            <b/>
            <sz val="9"/>
            <color indexed="8"/>
            <rFont val="Tahoma"/>
            <family val="2"/>
            <charset val="186"/>
          </rPr>
          <t>#20_4_K23#</t>
        </r>
      </text>
    </comment>
    <comment ref="L23" authorId="0" shapeId="0" xr:uid="{7B046A89-518C-41E8-A29B-CD64E1045ED9}">
      <text>
        <r>
          <rPr>
            <b/>
            <sz val="9"/>
            <color indexed="8"/>
            <rFont val="Tahoma"/>
            <family val="2"/>
            <charset val="186"/>
          </rPr>
          <t>#20_4_L23#</t>
        </r>
      </text>
    </comment>
    <comment ref="M23" authorId="0" shapeId="0" xr:uid="{B1C577C4-4297-4967-95B5-8961279884FC}">
      <text>
        <r>
          <rPr>
            <b/>
            <sz val="9"/>
            <color indexed="8"/>
            <rFont val="Tahoma"/>
            <family val="2"/>
            <charset val="186"/>
          </rPr>
          <t>#20_4_M23#</t>
        </r>
      </text>
    </comment>
    <comment ref="D24" authorId="0" shapeId="0" xr:uid="{91BCCA86-630D-4A2D-A5BF-EE2965FA0614}">
      <text>
        <r>
          <rPr>
            <b/>
            <sz val="9"/>
            <color indexed="8"/>
            <rFont val="Tahoma"/>
            <family val="2"/>
            <charset val="186"/>
          </rPr>
          <t>#20_4_D24#</t>
        </r>
      </text>
    </comment>
    <comment ref="E24" authorId="0" shapeId="0" xr:uid="{7E6B4C1F-6522-4D0F-B681-F3318585028E}">
      <text>
        <r>
          <rPr>
            <b/>
            <sz val="9"/>
            <color indexed="8"/>
            <rFont val="Tahoma"/>
            <family val="2"/>
            <charset val="186"/>
          </rPr>
          <t>#20_4_E24#</t>
        </r>
      </text>
    </comment>
    <comment ref="F24" authorId="0" shapeId="0" xr:uid="{79618150-4040-4EC5-AA41-6A86096C3352}">
      <text>
        <r>
          <rPr>
            <b/>
            <sz val="9"/>
            <color indexed="8"/>
            <rFont val="Tahoma"/>
            <family val="2"/>
            <charset val="186"/>
          </rPr>
          <t>#20_4_F24#</t>
        </r>
      </text>
    </comment>
    <comment ref="G24" authorId="0" shapeId="0" xr:uid="{9689DD59-3439-44C7-BECD-C48931927003}">
      <text>
        <r>
          <rPr>
            <b/>
            <sz val="9"/>
            <color indexed="8"/>
            <rFont val="Tahoma"/>
            <family val="2"/>
            <charset val="186"/>
          </rPr>
          <t>#20_4_G24#</t>
        </r>
      </text>
    </comment>
    <comment ref="H24" authorId="0" shapeId="0" xr:uid="{2723B10C-E9A0-4CD6-BC0B-9AD4FA2A3CFB}">
      <text>
        <r>
          <rPr>
            <b/>
            <sz val="9"/>
            <color indexed="8"/>
            <rFont val="Tahoma"/>
            <family val="2"/>
            <charset val="186"/>
          </rPr>
          <t>#20_4_H24#</t>
        </r>
      </text>
    </comment>
    <comment ref="I24" authorId="0" shapeId="0" xr:uid="{AB84FE14-F3F9-48CE-847D-4F8023066D54}">
      <text>
        <r>
          <rPr>
            <b/>
            <sz val="9"/>
            <color indexed="8"/>
            <rFont val="Tahoma"/>
            <family val="2"/>
            <charset val="186"/>
          </rPr>
          <t>#20_4_I24#</t>
        </r>
      </text>
    </comment>
    <comment ref="J24" authorId="0" shapeId="0" xr:uid="{27C245AC-C92A-4F90-9683-08429F91A1C6}">
      <text>
        <r>
          <rPr>
            <b/>
            <sz val="9"/>
            <color indexed="8"/>
            <rFont val="Tahoma"/>
            <family val="2"/>
            <charset val="186"/>
          </rPr>
          <t>#20_4_J24#</t>
        </r>
      </text>
    </comment>
    <comment ref="K24" authorId="0" shapeId="0" xr:uid="{54225FCA-F820-4827-A7CE-14E2B424C434}">
      <text>
        <r>
          <rPr>
            <b/>
            <sz val="9"/>
            <color indexed="8"/>
            <rFont val="Tahoma"/>
            <family val="2"/>
            <charset val="186"/>
          </rPr>
          <t>#20_4_K24#</t>
        </r>
      </text>
    </comment>
    <comment ref="L24" authorId="0" shapeId="0" xr:uid="{67501539-16AD-4457-AA23-4EC0589D2C39}">
      <text>
        <r>
          <rPr>
            <b/>
            <sz val="9"/>
            <color indexed="8"/>
            <rFont val="Tahoma"/>
            <family val="2"/>
            <charset val="186"/>
          </rPr>
          <t>#20_4_L24#</t>
        </r>
      </text>
    </comment>
    <comment ref="M24" authorId="0" shapeId="0" xr:uid="{B840FBE7-2AE2-430E-B8C3-AB94C5584EE3}">
      <text>
        <r>
          <rPr>
            <b/>
            <sz val="9"/>
            <color indexed="8"/>
            <rFont val="Tahoma"/>
            <family val="2"/>
            <charset val="186"/>
          </rPr>
          <t>#20_4_M24#</t>
        </r>
      </text>
    </comment>
  </commentList>
</comments>
</file>

<file path=xl/sharedStrings.xml><?xml version="1.0" encoding="utf-8"?>
<sst xmlns="http://schemas.openxmlformats.org/spreadsheetml/2006/main" count="546" uniqueCount="282">
  <si>
    <t/>
  </si>
  <si>
    <t>3-iojo VSAFAS „Veiklos rezultatų ataskaita“</t>
  </si>
  <si>
    <t>2 priedas</t>
  </si>
  <si>
    <t>(Žemesniojo lygio viešojo sektoriaus subjektų, išskyrus mokesčių fondus ir išteklių fondus</t>
  </si>
  <si>
    <t>(įskaitant socialinės apsaugos fondus), veiklos rezultatų ataskaitos forma)</t>
  </si>
  <si>
    <t>Klaipedos raj savivaldybes BI sporto centras</t>
  </si>
  <si>
    <t>(viešojo sektoriaus subjekto arba viešojo sektoriaus subjektų grupės pavadinimas)</t>
  </si>
  <si>
    <t>_______________________________________________________________________________</t>
  </si>
  <si>
    <t>(viešojo sektoriaus subjekto, parengusio veiklos rezultatų ataskaitą</t>
  </si>
  <si>
    <t>arba konsoliduotąją veiklos rezultatų ataskaitą,  kodas, adresas)</t>
  </si>
  <si>
    <t>VEIKLOS REZULTATŲ ATASKAITA</t>
  </si>
  <si>
    <t>PAGAL  2022-03-31 D. DUOMENIS</t>
  </si>
  <si>
    <t>2022-06-27  Nr.____</t>
  </si>
  <si>
    <t>(data)</t>
  </si>
  <si>
    <t>Pateikimo valiuta ir tikslumas: eurais arba tūkstančiais eurų</t>
  </si>
  <si>
    <t>Eil. Nr.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</si>
  <si>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</si>
  <si>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</si>
  <si>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</si>
  <si>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</si>
  <si>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</si>
  <si>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</si>
  <si>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</si>
  <si>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</si>
  <si>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</si>
  <si>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 xml:space="preserve">Iš valstybės biudžeto </t>
  </si>
  <si>
    <t>0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</si>
  <si>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</si>
  <si>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</si>
  <si>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</si>
  <si>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</si>
  <si>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</si>
  <si>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</si>
  <si>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</si>
  <si>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</si>
  <si>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</si>
  <si>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 xml:space="preserve">PAGRINDINĖS VEIKLOS KITOS PAJAMOS 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</si>
  <si>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</si>
  <si>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</si>
  <si>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</si>
  <si>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</si>
  <si>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</si>
  <si>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</si>
  <si>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 xml:space="preserve">Darbo užmokesčio ir socialinio draudimo </t>
  </si>
  <si>
    <t>DARBO UŽMOKESČIO IR SOCIALINIO DRAUDIMO</t>
  </si>
  <si>
    <t>Nusidėvėjimo ir amortizacijos</t>
  </si>
  <si>
    <t>NUSIDĖVĖJIMO IR AMORTIZACIJOS</t>
  </si>
  <si>
    <t>KOMUNALINIŲ PASLAUGŲ IR ryšių</t>
  </si>
  <si>
    <t>KOMUNALINIŲ PASLAUGŲ IR RYŠIŲ</t>
  </si>
  <si>
    <t>IV.</t>
  </si>
  <si>
    <t xml:space="preserve">Komandiruočių </t>
  </si>
  <si>
    <t>KOMANDIRUOČIŲ</t>
  </si>
  <si>
    <t>V.</t>
  </si>
  <si>
    <t xml:space="preserve">Transporto </t>
  </si>
  <si>
    <t>TRANSPORTO</t>
  </si>
  <si>
    <t>VI.</t>
  </si>
  <si>
    <t xml:space="preserve">Kvalifikacijos kėlimo </t>
  </si>
  <si>
    <t>KVALIFIKACIJOS KĖLIMO</t>
  </si>
  <si>
    <t>VII.</t>
  </si>
  <si>
    <t>PAPRASTOJO Remonto IR EKSPLOATAVIMO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</si>
  <si>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</si>
  <si>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</si>
  <si>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</si>
  <si>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</si>
  <si>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</si>
  <si>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</si>
  <si>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</si>
  <si>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SOCIALINIŲ IŠMOKŲ</t>
  </si>
  <si>
    <t>XI.</t>
  </si>
  <si>
    <t>nuomos</t>
  </si>
  <si>
    <t>NUOMOS</t>
  </si>
  <si>
    <t>XII.</t>
  </si>
  <si>
    <t>finansavimo</t>
  </si>
  <si>
    <t>FINANSAVIMO</t>
  </si>
  <si>
    <t>XIII.</t>
  </si>
  <si>
    <t>kitų paslaugų</t>
  </si>
  <si>
    <t>KITŲ PASLAUGŲ</t>
  </si>
  <si>
    <t>XIV.</t>
  </si>
  <si>
    <t xml:space="preserve">Kitos </t>
  </si>
  <si>
    <t>KITOS</t>
  </si>
  <si>
    <t>C.</t>
  </si>
  <si>
    <t>PAGRINDINĖS VEIKLOS PERVIRŠIS AR DEFICITAS</t>
  </si>
  <si>
    <t>D.</t>
  </si>
  <si>
    <t>KITOS VEIKLOS REZULTATAS</t>
  </si>
  <si>
    <t xml:space="preserve">I. </t>
  </si>
  <si>
    <t>Kitos veiklos pajamos</t>
  </si>
  <si>
    <t>KITOS VEIKLOS PAJAMOS</t>
  </si>
  <si>
    <t>PERVESTINOS Į BIUDŽETĄ KITOS VEIKLOS PAJAMOS</t>
  </si>
  <si>
    <t xml:space="preserve">III. </t>
  </si>
  <si>
    <t>Kitos veiklos sąnaudos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</si>
  <si>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</si>
  <si>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</si>
  <si>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</si>
  <si>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</si>
  <si>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</si>
  <si>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</si>
  <si>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</si>
  <si>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</si>
  <si>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</si>
  <si>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</si>
  <si>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</si>
  <si>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</si>
  <si>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</si>
  <si>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</si>
  <si>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 xml:space="preserve">(viešojo sektoriaus subjekto vadovas arba jo įgaliotas administracijos vadovas)                           </t>
  </si>
  <si>
    <t>(parašas)</t>
  </si>
  <si>
    <t>(vardas ir pavardė)</t>
  </si>
  <si>
    <t xml:space="preserve">vyriausiasis buhalteris (buhalteris)                                                                                      </t>
  </si>
  <si>
    <t xml:space="preserve">  (parašas)</t>
  </si>
  <si>
    <t>P18</t>
  </si>
  <si>
    <t>P22</t>
  </si>
  <si>
    <t>P21</t>
  </si>
  <si>
    <t>FBA</t>
  </si>
  <si>
    <t>2-ojo VSAFAS „Finansinės būklės ataskaita“</t>
  </si>
  <si>
    <t>(Žemesniojo lygio viešojo sektoriaus subjektų, išskyrus mokesčių fondus ir išteklių fondus, finansinės būklės ataskaitos forma)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</si>
  <si>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</si>
  <si>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t>_________________________________________________________________________________________</t>
  </si>
  <si>
    <t>(viešojo sektoriaus subjekto, parengusio finansinės būklės ataskaitą (konsoliduotąją finansinės būklės ataskaitą), kodas, adresas)</t>
  </si>
  <si>
    <t>FINANSINĖS BŪKLĖS ATASKAITA</t>
  </si>
  <si>
    <t xml:space="preserve">Pastabos Nr. </t>
  </si>
  <si>
    <t>Paskutinė ataskaitinio laikotarpio diena</t>
  </si>
  <si>
    <t>Paskutinė praėjusio ataskaitinio laikotarpio diena</t>
  </si>
  <si>
    <t>ILGALAIKIS TURTAS</t>
  </si>
  <si>
    <t>Nematerialusis turtas</t>
  </si>
  <si>
    <t>I.1</t>
  </si>
  <si>
    <t>Plėtros darbai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</si>
  <si>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</si>
  <si>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</si>
  <si>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</si>
  <si>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</si>
  <si>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</si>
  <si>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</si>
  <si>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</si>
  <si>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</si>
  <si>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</si>
  <si>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</si>
  <si>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</si>
  <si>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</si>
  <si>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</si>
  <si>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</si>
  <si>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</si>
  <si>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</si>
  <si>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</si>
  <si>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</si>
  <si>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</si>
  <si>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</si>
  <si>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</si>
  <si>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</si>
  <si>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</si>
  <si>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</si>
  <si>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</si>
  <si>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</si>
  <si>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</si>
  <si>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II.10</t>
  </si>
  <si>
    <t>Nebaigta statyba ir išankstiniai mokėjimai</t>
  </si>
  <si>
    <t>Ilgalaikis finansinis turtas</t>
  </si>
  <si>
    <t>Mineraliniai ištekliai ir kitas ilgalaikis turtas</t>
  </si>
  <si>
    <t>BIOLOGINIS TURTAS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</si>
  <si>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</si>
  <si>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</si>
  <si>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</si>
  <si>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</si>
  <si>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</si>
  <si>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</si>
  <si>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</si>
  <si>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</si>
  <si>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</si>
  <si>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</si>
  <si>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</si>
  <si>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</si>
  <si>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</si>
  <si>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</si>
  <si>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</si>
  <si>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</si>
  <si>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</si>
  <si>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</si>
  <si>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</si>
  <si>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</si>
  <si>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</si>
  <si>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</si>
  <si>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</si>
  <si>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</si>
  <si>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FINANSAVIMO SUMOS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</si>
  <si>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</si>
  <si>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</si>
  <si>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</si>
  <si>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</si>
  <si>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</si>
  <si>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</si>
  <si>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</si>
  <si>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</si>
  <si>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</si>
  <si>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</si>
  <si>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</si>
  <si>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</si>
  <si>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</si>
  <si>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</si>
  <si>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</si>
  <si>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</si>
  <si>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</si>
  <si>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</si>
  <si>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</si>
  <si>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</si>
  <si>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</si>
  <si>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</si>
  <si>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</si>
  <si>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</si>
  <si>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Su darbo santykiais susiję įsipareigojimai</t>
  </si>
  <si>
    <t>II.11</t>
  </si>
  <si>
    <t>Sukauptos mokėtinos sumos</t>
  </si>
  <si>
    <t>II.12</t>
  </si>
  <si>
    <t>Kiti trumpalaikiai įsipareigojimai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</si>
  <si>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</si>
  <si>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</si>
  <si>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</si>
  <si>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</si>
  <si>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</si>
  <si>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</si>
  <si>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</si>
  <si>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</si>
  <si>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</si>
  <si>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</si>
  <si>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</si>
  <si>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MAŽUMOS DALIS</t>
  </si>
  <si>
    <t>IŠ VISO FINANSAVIMO SUMŲ, ĮSIPAREIGOJIMŲ, GRYNOJO TURTO IR MAŽUMOS DALIES:</t>
  </si>
  <si>
    <t>(viešojo sektoriaus subjekto vadovas arba jo įgaliotas administracijos vadovas)</t>
  </si>
  <si>
    <t xml:space="preserve">        (vyriausiasis buhalteris (buhalteris)                    </t>
  </si>
  <si>
    <t xml:space="preserve">                                     20-ojo VSAFAS „Finansavimo sumos“</t>
  </si>
  <si>
    <t xml:space="preserve">                                      4 priedas</t>
  </si>
  <si>
    <t>(Informacijos apie finansavimo sumas pagal šaltinį, tikslinę paskirtį ir jų pokyčius per ataskaitinį laikotarpį pateikimo žemesniojo lygio</t>
  </si>
  <si>
    <t>finansinių ataskaitų aiškinamajame rašte forma)</t>
  </si>
  <si>
    <t>FINANSAVIMO SUMOS PAGAL ŠALTINĮ, TIKSLINĘ PASKIRTĮ IR JŲ POKYČIAI PER ATASKAITINĮ LAIKOTARPĮ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</si>
  <si>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</si>
  <si>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</si>
  <si>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</si>
  <si>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</si>
  <si>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</si>
  <si>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t>Finansavimo sumų pergrupavimas*</t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</si>
  <si>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</si>
  <si>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</si>
  <si>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</si>
  <si>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</si>
  <si>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</si>
  <si>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</si>
  <si>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 xml:space="preserve"> Finansavimo sumų (gautinų) pasikeitimas</t>
  </si>
  <si>
    <t>11</t>
  </si>
  <si>
    <t>1.</t>
  </si>
  <si>
    <t>Iš valstybės biudžeto (išskyrus valstybės biudžeto asignavimų dalį, gautą  iš Europos Sąjungos, užsienio valstybių ir tarptautinių organizacijų):</t>
  </si>
  <si>
    <t>1.1.</t>
  </si>
  <si>
    <t>nepiniginiam turtui įsigyti</t>
  </si>
  <si>
    <t>1.2.</t>
  </si>
  <si>
    <t>kitoms išlaidoms kompensuoti</t>
  </si>
  <si>
    <t>2.</t>
  </si>
  <si>
    <t>Iš savivaldybės biudžeto (išskyrus  savivaldybės biudžeto asignavimų  dalį, gautą  iš Europos Sąjungos, užsienio valstybių ir tarptautinių organizacijų):</t>
  </si>
  <si>
    <t>2.1.</t>
  </si>
  <si>
    <t>2.2.</t>
  </si>
  <si>
    <t>3.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</si>
  <si>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</si>
  <si>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3.1.</t>
  </si>
  <si>
    <t>3.2.</t>
  </si>
  <si>
    <t>4.</t>
  </si>
  <si>
    <t>Iš kitų šaltinių:</t>
  </si>
  <si>
    <t>4.1.</t>
  </si>
  <si>
    <t>4.2.</t>
  </si>
  <si>
    <t>5.</t>
  </si>
  <si>
    <t>Iš viso finansavimo sumų</t>
  </si>
  <si>
    <t>* Šioje skiltyje rodomas finansavimo sumų pergrupavimas, praėjusio ataskaitinio laikotarpio klaidų taisymas ir valiutos kurso įtaka pinigų likučiams, susijusiems su finansavimo sumomis</t>
  </si>
  <si>
    <t xml:space="preserve"> </t>
  </si>
  <si>
    <t>P04</t>
  </si>
  <si>
    <t>P03</t>
  </si>
  <si>
    <t>P08</t>
  </si>
  <si>
    <t>P10</t>
  </si>
  <si>
    <t>P11</t>
  </si>
  <si>
    <t>P12</t>
  </si>
  <si>
    <t>P17</t>
  </si>
  <si>
    <t>Direktorius</t>
  </si>
  <si>
    <t>Vaidas Liutikas</t>
  </si>
  <si>
    <t>Violeta Karbauskaitė</t>
  </si>
  <si>
    <t>Laikinai einati centralizuotos buhalterinės  apskaitos</t>
  </si>
  <si>
    <t xml:space="preserve">     skyriaus vedėjos pareigas</t>
  </si>
  <si>
    <t>Daiva Butkinė, tel. +370 659 47103</t>
  </si>
  <si>
    <t xml:space="preserve">     skyriaus vedėjos pareigas                                                                                                                 Violeta Karbauskaitė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</si>
</sst>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0"/>
      <name val="Arial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b/>
      <sz val="11"/>
      <name val="TimesNewRoman,Bold"/>
    </font>
    <font>
      <sz val="11"/>
      <name val="Arial"/>
    </font>
    <font>
      <u/>
      <sz val="11"/>
      <name val="TimesNewRoman,Bold"/>
      <charset val="186"/>
    </font>
    <font>
      <i/>
      <sz val="11"/>
      <name val="TimesNewRoman,Bold"/>
    </font>
    <font>
      <b/>
      <sz val="12"/>
      <name val="Arial"/>
    </font>
    <font>
      <sz val="12"/>
      <name val="Arial"/>
    </font>
    <font>
      <sz val="10"/>
      <name val="Times New Roman"/>
      <family val="1"/>
      <charset val="186"/>
    </font>
    <font>
      <sz val="9"/>
      <color indexed="8"/>
      <name val="Tahoma"/>
    </font>
    <font>
      <b/>
      <sz val="12"/>
      <name val="Times New Roman"/>
      <family val="1"/>
    </font>
    <font>
      <sz val="9"/>
      <name val="Arial"/>
    </font>
    <font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u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color indexed="8"/>
      <name val="Tahoma"/>
      <charset val="186"/>
    </font>
    <font>
      <b/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9"/>
      <name val="Arial"/>
      <family val="2"/>
      <charset val="186"/>
    </font>
    <font>
      <b/>
      <sz val="9"/>
      <color indexed="8"/>
      <name val="Tahoma"/>
      <family val="2"/>
      <charset val="186"/>
    </font>
    <font>
      <sz val="11"/>
      <name val="Times New Roman"/>
      <family val="1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99CC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8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2">
    <xf numFmtId="0" fontId="0" fillId="0" borderId="0" xfId="0"/>
    <xf numFmtId="0" fontId="0" fillId="0" borderId="0" xfId="0" applyAlignme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vertical="center"/>
    </xf>
    <xf numFmtId="0" fontId="20" fillId="0" borderId="12" xfId="0" applyFont="1" applyBorder="1" applyAlignment="1">
      <alignment horizontal="center" vertical="center"/>
    </xf>
    <xf numFmtId="2" fontId="20" fillId="0" borderId="12" xfId="0" applyNumberFormat="1" applyFont="1" applyBorder="1" applyAlignment="1">
      <alignment horizontal="right" vertical="center"/>
    </xf>
    <xf numFmtId="0" fontId="19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2" fontId="19" fillId="0" borderId="12" xfId="0" applyNumberFormat="1" applyFont="1" applyBorder="1" applyAlignment="1">
      <alignment horizontal="right" vertical="center"/>
    </xf>
    <xf numFmtId="2" fontId="19" fillId="33" borderId="16" xfId="0" applyNumberFormat="1" applyFont="1" applyFill="1" applyBorder="1" applyAlignment="1">
      <alignment horizontal="right" vertical="center"/>
    </xf>
    <xf numFmtId="0" fontId="19" fillId="0" borderId="12" xfId="0" applyFont="1" applyBorder="1" applyAlignment="1">
      <alignment vertical="center"/>
    </xf>
    <xf numFmtId="2" fontId="19" fillId="0" borderId="12" xfId="0" applyNumberFormat="1" applyFont="1" applyBorder="1" applyAlignment="1">
      <alignment horizontal="right" vertical="center" wrapText="1"/>
    </xf>
    <xf numFmtId="0" fontId="20" fillId="0" borderId="12" xfId="0" applyFont="1" applyBorder="1" applyAlignment="1">
      <alignment horizontal="left" vertical="center"/>
    </xf>
    <xf numFmtId="0" fontId="29" fillId="0" borderId="1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19" fillId="0" borderId="10" xfId="0" applyFont="1" applyBorder="1" applyAlignment="1">
      <alignment vertical="center" wrapText="1"/>
    </xf>
    <xf numFmtId="0" fontId="31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0" xfId="0" applyFont="1" applyAlignment="1">
      <alignment horizontal="center" vertical="top" wrapText="1"/>
    </xf>
    <xf numFmtId="0" fontId="31" fillId="0" borderId="1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top" wrapText="1"/>
    </xf>
    <xf numFmtId="0" fontId="33" fillId="0" borderId="12" xfId="0" applyFont="1" applyBorder="1" applyAlignment="1">
      <alignment horizontal="center" vertical="center"/>
    </xf>
    <xf numFmtId="0" fontId="31" fillId="33" borderId="0" xfId="0" applyFont="1" applyFill="1" applyAlignment="1">
      <alignment vertical="center"/>
    </xf>
    <xf numFmtId="0" fontId="34" fillId="0" borderId="0" xfId="0" applyFont="1"/>
    <xf numFmtId="0" fontId="31" fillId="33" borderId="0" xfId="0" applyFont="1" applyFill="1" applyAlignment="1">
      <alignment vertical="center" wrapText="1"/>
    </xf>
    <xf numFmtId="0" fontId="36" fillId="33" borderId="0" xfId="0" applyFont="1" applyFill="1" applyAlignment="1">
      <alignment horizontal="center" vertical="center" wrapText="1"/>
    </xf>
    <xf numFmtId="0" fontId="37" fillId="33" borderId="0" xfId="0" applyFont="1" applyFill="1" applyAlignment="1">
      <alignment horizontal="center" vertical="center" wrapText="1"/>
    </xf>
    <xf numFmtId="0" fontId="37" fillId="33" borderId="0" xfId="0" applyFont="1" applyFill="1" applyAlignment="1">
      <alignment vertical="center" wrapText="1"/>
    </xf>
    <xf numFmtId="0" fontId="31" fillId="33" borderId="0" xfId="0" applyFont="1" applyFill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49" fontId="36" fillId="33" borderId="13" xfId="0" applyNumberFormat="1" applyFont="1" applyFill="1" applyBorder="1" applyAlignment="1">
      <alignment horizontal="center" vertical="center" wrapText="1"/>
    </xf>
    <xf numFmtId="0" fontId="36" fillId="33" borderId="12" xfId="0" applyFont="1" applyFill="1" applyBorder="1" applyAlignment="1">
      <alignment horizontal="center" vertical="center" wrapText="1"/>
    </xf>
    <xf numFmtId="0" fontId="36" fillId="33" borderId="12" xfId="0" applyFont="1" applyFill="1" applyBorder="1" applyAlignment="1">
      <alignment horizontal="left" vertical="center"/>
    </xf>
    <xf numFmtId="0" fontId="36" fillId="33" borderId="13" xfId="0" applyFont="1" applyFill="1" applyBorder="1" applyAlignment="1">
      <alignment horizontal="left" vertical="center"/>
    </xf>
    <xf numFmtId="0" fontId="36" fillId="33" borderId="13" xfId="0" applyFont="1" applyFill="1" applyBorder="1" applyAlignment="1">
      <alignment horizontal="left" vertical="center" wrapText="1"/>
    </xf>
    <xf numFmtId="0" fontId="31" fillId="33" borderId="13" xfId="0" applyFont="1" applyFill="1" applyBorder="1" applyAlignment="1">
      <alignment horizontal="center" vertical="center" wrapText="1"/>
    </xf>
    <xf numFmtId="2" fontId="36" fillId="33" borderId="12" xfId="0" applyNumberFormat="1" applyFont="1" applyFill="1" applyBorder="1" applyAlignment="1">
      <alignment horizontal="right" vertical="center"/>
    </xf>
    <xf numFmtId="0" fontId="31" fillId="33" borderId="12" xfId="0" applyFont="1" applyFill="1" applyBorder="1" applyAlignment="1">
      <alignment horizontal="center" vertical="center" wrapText="1"/>
    </xf>
    <xf numFmtId="0" fontId="31" fillId="33" borderId="16" xfId="0" applyFont="1" applyFill="1" applyBorder="1" applyAlignment="1">
      <alignment horizontal="left" vertical="center"/>
    </xf>
    <xf numFmtId="0" fontId="40" fillId="33" borderId="17" xfId="0" applyFont="1" applyFill="1" applyBorder="1" applyAlignment="1">
      <alignment horizontal="left" vertical="center"/>
    </xf>
    <xf numFmtId="0" fontId="40" fillId="33" borderId="17" xfId="0" applyFont="1" applyFill="1" applyBorder="1" applyAlignment="1">
      <alignment horizontal="left" vertical="center" wrapText="1"/>
    </xf>
    <xf numFmtId="2" fontId="31" fillId="33" borderId="16" xfId="0" applyNumberFormat="1" applyFont="1" applyFill="1" applyBorder="1" applyAlignment="1">
      <alignment horizontal="right" vertical="center"/>
    </xf>
    <xf numFmtId="0" fontId="31" fillId="33" borderId="13" xfId="0" applyFont="1" applyFill="1" applyBorder="1" applyAlignment="1">
      <alignment horizontal="left" vertical="center"/>
    </xf>
    <xf numFmtId="0" fontId="31" fillId="33" borderId="14" xfId="0" applyFont="1" applyFill="1" applyBorder="1" applyAlignment="1">
      <alignment horizontal="left" vertical="center"/>
    </xf>
    <xf numFmtId="0" fontId="31" fillId="33" borderId="14" xfId="0" applyFont="1" applyFill="1" applyBorder="1" applyAlignment="1">
      <alignment horizontal="left" vertical="center" wrapText="1"/>
    </xf>
    <xf numFmtId="16" fontId="31" fillId="33" borderId="15" xfId="0" applyNumberFormat="1" applyFont="1" applyFill="1" applyBorder="1" applyAlignment="1">
      <alignment horizontal="center" vertical="center" wrapText="1"/>
    </xf>
    <xf numFmtId="0" fontId="31" fillId="33" borderId="15" xfId="0" applyFont="1" applyFill="1" applyBorder="1" applyAlignment="1">
      <alignment horizontal="left" vertical="center" wrapText="1"/>
    </xf>
    <xf numFmtId="16" fontId="31" fillId="33" borderId="12" xfId="0" applyNumberFormat="1" applyFont="1" applyFill="1" applyBorder="1" applyAlignment="1">
      <alignment horizontal="center" vertical="center" wrapText="1"/>
    </xf>
    <xf numFmtId="49" fontId="31" fillId="33" borderId="13" xfId="0" applyNumberFormat="1" applyFont="1" applyFill="1" applyBorder="1" applyAlignment="1">
      <alignment horizontal="center" vertical="center" wrapText="1"/>
    </xf>
    <xf numFmtId="0" fontId="31" fillId="33" borderId="15" xfId="0" applyFont="1" applyFill="1" applyBorder="1" applyAlignment="1">
      <alignment horizontal="left" vertical="center"/>
    </xf>
    <xf numFmtId="0" fontId="31" fillId="33" borderId="18" xfId="0" applyFont="1" applyFill="1" applyBorder="1" applyAlignment="1">
      <alignment horizontal="center" vertical="center" wrapText="1"/>
    </xf>
    <xf numFmtId="0" fontId="31" fillId="33" borderId="19" xfId="0" applyFont="1" applyFill="1" applyBorder="1" applyAlignment="1">
      <alignment horizontal="left" vertical="center"/>
    </xf>
    <xf numFmtId="0" fontId="31" fillId="33" borderId="20" xfId="0" applyFont="1" applyFill="1" applyBorder="1" applyAlignment="1">
      <alignment horizontal="left" vertical="center"/>
    </xf>
    <xf numFmtId="0" fontId="31" fillId="33" borderId="20" xfId="0" applyFont="1" applyFill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31" fillId="0" borderId="15" xfId="0" applyFont="1" applyBorder="1" applyAlignment="1">
      <alignment horizontal="left" vertical="center" wrapText="1"/>
    </xf>
    <xf numFmtId="0" fontId="31" fillId="33" borderId="12" xfId="0" applyFont="1" applyFill="1" applyBorder="1" applyAlignment="1">
      <alignment horizontal="left" vertical="center"/>
    </xf>
    <xf numFmtId="0" fontId="31" fillId="33" borderId="12" xfId="0" applyFont="1" applyFill="1" applyBorder="1" applyAlignment="1">
      <alignment horizontal="left" vertical="center" wrapText="1"/>
    </xf>
    <xf numFmtId="0" fontId="36" fillId="0" borderId="12" xfId="0" applyFont="1" applyBorder="1" applyAlignment="1">
      <alignment horizontal="left" vertical="center"/>
    </xf>
    <xf numFmtId="0" fontId="36" fillId="0" borderId="13" xfId="0" applyFont="1" applyBorder="1" applyAlignment="1">
      <alignment horizontal="left" vertical="center"/>
    </xf>
    <xf numFmtId="0" fontId="36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left" vertical="center"/>
    </xf>
    <xf numFmtId="0" fontId="31" fillId="0" borderId="17" xfId="0" applyFont="1" applyBorder="1" applyAlignment="1">
      <alignment horizontal="left" vertical="center"/>
    </xf>
    <xf numFmtId="0" fontId="31" fillId="0" borderId="17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/>
    </xf>
    <xf numFmtId="0" fontId="31" fillId="0" borderId="11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center" vertical="center"/>
    </xf>
    <xf numFmtId="0" fontId="31" fillId="0" borderId="15" xfId="0" applyFont="1" applyBorder="1" applyAlignment="1">
      <alignment horizontal="left" vertical="center"/>
    </xf>
    <xf numFmtId="16" fontId="31" fillId="0" borderId="12" xfId="0" applyNumberFormat="1" applyFont="1" applyBorder="1" applyAlignment="1">
      <alignment horizontal="center" vertical="center"/>
    </xf>
    <xf numFmtId="0" fontId="31" fillId="0" borderId="12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 wrapText="1"/>
    </xf>
    <xf numFmtId="0" fontId="36" fillId="33" borderId="12" xfId="0" applyFont="1" applyFill="1" applyBorder="1" applyAlignment="1">
      <alignment horizontal="left" vertical="center" wrapText="1"/>
    </xf>
    <xf numFmtId="0" fontId="31" fillId="33" borderId="13" xfId="0" applyFont="1" applyFill="1" applyBorder="1" applyAlignment="1">
      <alignment horizontal="left" vertical="center" wrapText="1"/>
    </xf>
    <xf numFmtId="0" fontId="31" fillId="33" borderId="17" xfId="0" applyFont="1" applyFill="1" applyBorder="1" applyAlignment="1">
      <alignment horizontal="left" vertical="center"/>
    </xf>
    <xf numFmtId="0" fontId="31" fillId="33" borderId="17" xfId="0" applyFont="1" applyFill="1" applyBorder="1" applyAlignment="1">
      <alignment horizontal="left" vertical="center" wrapText="1"/>
    </xf>
    <xf numFmtId="0" fontId="40" fillId="33" borderId="13" xfId="0" applyFont="1" applyFill="1" applyBorder="1" applyAlignment="1">
      <alignment horizontal="left" vertical="center"/>
    </xf>
    <xf numFmtId="0" fontId="40" fillId="33" borderId="15" xfId="0" applyFont="1" applyFill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/>
    </xf>
    <xf numFmtId="0" fontId="31" fillId="0" borderId="20" xfId="0" applyFont="1" applyBorder="1" applyAlignment="1">
      <alignment horizontal="left" vertical="center"/>
    </xf>
    <xf numFmtId="0" fontId="31" fillId="0" borderId="20" xfId="0" applyFont="1" applyBorder="1" applyAlignment="1">
      <alignment horizontal="left" vertical="center" wrapText="1"/>
    </xf>
    <xf numFmtId="0" fontId="31" fillId="33" borderId="17" xfId="0" applyFont="1" applyFill="1" applyBorder="1" applyAlignment="1">
      <alignment horizontal="center" vertical="center" wrapText="1"/>
    </xf>
    <xf numFmtId="0" fontId="31" fillId="0" borderId="22" xfId="0" applyFont="1" applyBorder="1" applyAlignment="1">
      <alignment horizontal="left" vertical="center"/>
    </xf>
    <xf numFmtId="0" fontId="31" fillId="33" borderId="14" xfId="0" applyFont="1" applyFill="1" applyBorder="1" applyAlignment="1">
      <alignment horizontal="center" vertical="center" wrapText="1"/>
    </xf>
    <xf numFmtId="0" fontId="31" fillId="33" borderId="21" xfId="0" applyFont="1" applyFill="1" applyBorder="1" applyAlignment="1">
      <alignment horizontal="center" vertical="center" wrapText="1"/>
    </xf>
    <xf numFmtId="0" fontId="31" fillId="0" borderId="23" xfId="0" applyFont="1" applyBorder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1" fillId="0" borderId="24" xfId="0" applyFont="1" applyBorder="1" applyAlignment="1">
      <alignment horizontal="left" vertical="center"/>
    </xf>
    <xf numFmtId="0" fontId="31" fillId="0" borderId="10" xfId="0" applyFont="1" applyBorder="1" applyAlignment="1">
      <alignment horizontal="left" vertical="center" wrapText="1"/>
    </xf>
    <xf numFmtId="0" fontId="40" fillId="0" borderId="13" xfId="0" applyFont="1" applyBorder="1" applyAlignment="1">
      <alignment horizontal="left" vertical="center"/>
    </xf>
    <xf numFmtId="0" fontId="40" fillId="0" borderId="15" xfId="0" applyFont="1" applyBorder="1" applyAlignment="1">
      <alignment horizontal="left" vertical="center" wrapText="1"/>
    </xf>
    <xf numFmtId="0" fontId="36" fillId="33" borderId="18" xfId="0" applyFont="1" applyFill="1" applyBorder="1" applyAlignment="1">
      <alignment horizontal="left" vertical="center"/>
    </xf>
    <xf numFmtId="0" fontId="36" fillId="33" borderId="21" xfId="0" applyFont="1" applyFill="1" applyBorder="1" applyAlignment="1">
      <alignment horizontal="left" vertical="center"/>
    </xf>
    <xf numFmtId="0" fontId="36" fillId="33" borderId="21" xfId="0" applyFont="1" applyFill="1" applyBorder="1" applyAlignment="1">
      <alignment horizontal="left" vertical="center" wrapText="1"/>
    </xf>
    <xf numFmtId="0" fontId="31" fillId="0" borderId="14" xfId="0" applyFont="1" applyBorder="1" applyAlignment="1">
      <alignment horizontal="left" vertical="center" wrapText="1"/>
    </xf>
    <xf numFmtId="0" fontId="36" fillId="33" borderId="15" xfId="0" applyFont="1" applyFill="1" applyBorder="1" applyAlignment="1">
      <alignment horizontal="left" vertical="center" wrapText="1"/>
    </xf>
    <xf numFmtId="2" fontId="31" fillId="33" borderId="12" xfId="0" applyNumberFormat="1" applyFont="1" applyFill="1" applyBorder="1" applyAlignment="1">
      <alignment horizontal="right" vertical="center"/>
    </xf>
    <xf numFmtId="0" fontId="36" fillId="33" borderId="0" xfId="0" applyFont="1" applyFill="1" applyAlignment="1">
      <alignment horizontal="left" vertical="center" wrapText="1"/>
    </xf>
    <xf numFmtId="0" fontId="31" fillId="33" borderId="0" xfId="0" applyFont="1" applyFill="1" applyAlignment="1">
      <alignment horizontal="left" vertical="center" wrapText="1"/>
    </xf>
    <xf numFmtId="0" fontId="0" fillId="33" borderId="10" xfId="0" applyFill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42" fillId="0" borderId="12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49" fontId="31" fillId="0" borderId="18" xfId="0" applyNumberFormat="1" applyFont="1" applyBorder="1" applyAlignment="1">
      <alignment horizontal="center" vertical="center" wrapText="1"/>
    </xf>
    <xf numFmtId="0" fontId="42" fillId="34" borderId="12" xfId="0" applyFont="1" applyFill="1" applyBorder="1" applyAlignment="1">
      <alignment horizontal="center" vertical="center" wrapText="1"/>
    </xf>
    <xf numFmtId="0" fontId="42" fillId="34" borderId="12" xfId="0" applyFont="1" applyFill="1" applyBorder="1" applyAlignment="1">
      <alignment horizontal="left" vertical="center" wrapText="1"/>
    </xf>
    <xf numFmtId="4" fontId="20" fillId="34" borderId="12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Alignment="1">
      <alignment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4" fontId="19" fillId="0" borderId="12" xfId="0" applyNumberFormat="1" applyFont="1" applyBorder="1" applyAlignment="1">
      <alignment horizontal="center" vertical="center" wrapText="1"/>
    </xf>
    <xf numFmtId="4" fontId="44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0" fontId="45" fillId="0" borderId="0" xfId="0" applyFont="1"/>
    <xf numFmtId="0" fontId="0" fillId="33" borderId="0" xfId="0" applyFill="1" applyAlignment="1">
      <alignment horizontal="center"/>
    </xf>
    <xf numFmtId="0" fontId="45" fillId="35" borderId="0" xfId="0" applyFont="1" applyFill="1"/>
    <xf numFmtId="0" fontId="31" fillId="35" borderId="0" xfId="0" applyFont="1" applyFill="1" applyAlignment="1">
      <alignment vertical="center" wrapText="1"/>
    </xf>
    <xf numFmtId="0" fontId="34" fillId="0" borderId="0" xfId="0" applyFont="1" applyAlignment="1"/>
    <xf numFmtId="0" fontId="31" fillId="0" borderId="0" xfId="0" applyFont="1" applyAlignment="1">
      <alignment horizontal="left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33" borderId="0" xfId="0" applyFont="1" applyFill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31" fillId="33" borderId="0" xfId="42" applyFont="1" applyFill="1" applyAlignment="1">
      <alignment horizontal="center"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left" vertical="center" wrapText="1"/>
    </xf>
    <xf numFmtId="0" fontId="31" fillId="0" borderId="14" xfId="0" applyFont="1" applyBorder="1" applyAlignment="1">
      <alignment horizontal="left" vertical="center" wrapText="1"/>
    </xf>
    <xf numFmtId="0" fontId="47" fillId="33" borderId="0" xfId="0" applyFont="1" applyFill="1" applyAlignment="1">
      <alignment horizontal="left" vertical="center" wrapText="1"/>
    </xf>
    <xf numFmtId="0" fontId="47" fillId="33" borderId="10" xfId="0" applyFont="1" applyFill="1" applyBorder="1" applyAlignment="1">
      <alignment horizontal="center" vertical="center" wrapText="1"/>
    </xf>
    <xf numFmtId="0" fontId="31" fillId="33" borderId="0" xfId="0" applyFont="1" applyFill="1" applyAlignment="1">
      <alignment horizontal="left" vertical="center" wrapText="1"/>
    </xf>
    <xf numFmtId="0" fontId="31" fillId="33" borderId="11" xfId="0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horizontal="right" vertical="center" wrapText="1"/>
    </xf>
    <xf numFmtId="0" fontId="36" fillId="33" borderId="13" xfId="0" applyFont="1" applyFill="1" applyBorder="1" applyAlignment="1">
      <alignment horizontal="center" vertical="center" wrapText="1"/>
    </xf>
    <xf numFmtId="0" fontId="36" fillId="33" borderId="15" xfId="0" applyFont="1" applyFill="1" applyBorder="1" applyAlignment="1">
      <alignment horizontal="center" vertical="center" wrapText="1"/>
    </xf>
    <xf numFmtId="0" fontId="36" fillId="33" borderId="14" xfId="0" applyFont="1" applyFill="1" applyBorder="1" applyAlignment="1">
      <alignment horizontal="center" vertical="center" wrapText="1"/>
    </xf>
    <xf numFmtId="0" fontId="31" fillId="33" borderId="13" xfId="0" applyFont="1" applyFill="1" applyBorder="1" applyAlignment="1">
      <alignment horizontal="left" vertical="center" wrapText="1"/>
    </xf>
    <xf numFmtId="0" fontId="31" fillId="33" borderId="15" xfId="0" applyFont="1" applyFill="1" applyBorder="1" applyAlignment="1">
      <alignment horizontal="left" vertical="center" wrapText="1"/>
    </xf>
    <xf numFmtId="0" fontId="31" fillId="33" borderId="14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31" fillId="33" borderId="0" xfId="0" applyFont="1" applyFill="1" applyAlignment="1">
      <alignment vertical="center" wrapText="1"/>
    </xf>
    <xf numFmtId="0" fontId="36" fillId="33" borderId="0" xfId="0" applyFont="1" applyFill="1" applyAlignment="1">
      <alignment horizontal="center" vertical="center" wrapText="1"/>
    </xf>
    <xf numFmtId="0" fontId="38" fillId="33" borderId="0" xfId="0" applyFont="1" applyFill="1" applyAlignment="1">
      <alignment horizontal="center" vertical="center" wrapText="1"/>
    </xf>
    <xf numFmtId="0" fontId="31" fillId="33" borderId="0" xfId="0" applyFont="1" applyFill="1" applyAlignment="1">
      <alignment horizontal="left" vertical="top" wrapText="1"/>
    </xf>
    <xf numFmtId="0" fontId="35" fillId="33" borderId="0" xfId="0" applyFont="1" applyFill="1" applyAlignment="1">
      <alignment wrapText="1"/>
    </xf>
    <xf numFmtId="0" fontId="35" fillId="33" borderId="0" xfId="0" applyFont="1" applyFill="1" applyAlignment="1">
      <alignment vertical="center" wrapText="1"/>
    </xf>
    <xf numFmtId="0" fontId="31" fillId="33" borderId="1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47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4" fillId="0" borderId="0" xfId="0" applyFont="1" applyAlignment="1">
      <alignment horizontal="justify"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9" fillId="0" borderId="13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13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13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top" wrapText="1"/>
    </xf>
    <xf numFmtId="0" fontId="31" fillId="0" borderId="11" xfId="0" applyFont="1" applyFill="1" applyBorder="1" applyAlignment="1">
      <alignment horizontal="center" vertical="top" wrapText="1"/>
    </xf>
    <xf numFmtId="0" fontId="19" fillId="0" borderId="10" xfId="0" applyFont="1" applyBorder="1" applyAlignment="1">
      <alignment horizontal="left" vertical="center" wrapText="1"/>
    </xf>
    <xf numFmtId="0" fontId="48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1" fillId="0" borderId="0" xfId="0" applyFont="1" applyBorder="1" applyAlignment="1">
      <alignment horizontal="left" vertical="top" wrapText="1"/>
    </xf>
    <xf numFmtId="0" fontId="31" fillId="0" borderId="11" xfId="0" applyFont="1" applyBorder="1" applyAlignment="1">
      <alignment horizontal="center" vertical="top" wrapText="1"/>
    </xf>
    <xf numFmtId="0" fontId="21" fillId="0" borderId="0" xfId="0" applyFont="1" applyAlignment="1">
      <alignment horizontal="left" vertical="top" wrapText="1"/>
    </xf>
    <xf numFmtId="0" fontId="42" fillId="0" borderId="0" xfId="0" applyFont="1" applyAlignment="1">
      <alignment horizontal="center" vertical="center"/>
    </xf>
    <xf numFmtId="0" fontId="42" fillId="0" borderId="16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</cellXfs>
  <cellStyles count="6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1 2" xfId="44" xr:uid="{2AC31B5E-940A-4CEB-867C-9A27C6EA390D}"/>
    <cellStyle name="20% – paryškinimas 2" xfId="23" builtinId="34" customBuiltin="1"/>
    <cellStyle name="20% – paryškinimas 2 2" xfId="47" xr:uid="{3C210CAE-4499-451E-B1A1-19410A653F95}"/>
    <cellStyle name="20% – paryškinimas 3" xfId="27" builtinId="38" customBuiltin="1"/>
    <cellStyle name="20% – paryškinimas 3 2" xfId="50" xr:uid="{368BAB37-5CBB-4683-96AD-F7A1194C93CB}"/>
    <cellStyle name="20% – paryškinimas 4" xfId="31" builtinId="42" customBuiltin="1"/>
    <cellStyle name="20% – paryškinimas 4 2" xfId="53" xr:uid="{3C18E588-6D87-4605-9CE5-8C4F312F5AF2}"/>
    <cellStyle name="20% – paryškinimas 5" xfId="35" builtinId="46" customBuiltin="1"/>
    <cellStyle name="20% – paryškinimas 5 2" xfId="56" xr:uid="{684B074E-2269-45AA-B726-3CF84ECF67C1}"/>
    <cellStyle name="20% – paryškinimas 6" xfId="39" builtinId="50" customBuiltin="1"/>
    <cellStyle name="20% – paryškinimas 6 2" xfId="59" xr:uid="{ABFDAE32-ACCE-4415-ACB6-8E38A7E21C4F}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1 2" xfId="45" xr:uid="{D51132D7-EA5C-4871-980A-B71A92EB6444}"/>
    <cellStyle name="40% – paryškinimas 2" xfId="24" builtinId="35" customBuiltin="1"/>
    <cellStyle name="40% – paryškinimas 2 2" xfId="48" xr:uid="{45B7B83D-9268-4E35-9146-84C20A8F3DA4}"/>
    <cellStyle name="40% – paryškinimas 3" xfId="28" builtinId="39" customBuiltin="1"/>
    <cellStyle name="40% – paryškinimas 3 2" xfId="51" xr:uid="{C7AF1D01-93CC-4423-89C1-771A2C4AC9A4}"/>
    <cellStyle name="40% – paryškinimas 4" xfId="32" builtinId="43" customBuiltin="1"/>
    <cellStyle name="40% – paryškinimas 4 2" xfId="54" xr:uid="{AC6A81DA-4654-46DE-B8EF-39C540133548}"/>
    <cellStyle name="40% – paryškinimas 5" xfId="36" builtinId="47" customBuiltin="1"/>
    <cellStyle name="40% – paryškinimas 5 2" xfId="57" xr:uid="{6846BE6D-ED6A-4235-82BE-B477F234BBD6}"/>
    <cellStyle name="40% – paryškinimas 6" xfId="40" builtinId="51" customBuiltin="1"/>
    <cellStyle name="40% – paryškinimas 6 2" xfId="60" xr:uid="{AD6A2F4D-2754-4302-BC72-856EFE5A2C3C}"/>
    <cellStyle name="60% – paryškinimas 1" xfId="21" builtinId="32" customBuiltin="1"/>
    <cellStyle name="60% – paryškinimas 1 2" xfId="46" xr:uid="{B337C5A9-F9A0-4924-932D-CFC5C0688F0C}"/>
    <cellStyle name="60% – paryškinimas 2" xfId="25" builtinId="36" customBuiltin="1"/>
    <cellStyle name="60% – paryškinimas 2 2" xfId="49" xr:uid="{3463EE66-A574-45EF-8269-0A5398DC4766}"/>
    <cellStyle name="60% – paryškinimas 3" xfId="29" builtinId="40" customBuiltin="1"/>
    <cellStyle name="60% – paryškinimas 3 2" xfId="52" xr:uid="{21908FF6-02EA-40BC-B2A6-BA3C25A5C75E}"/>
    <cellStyle name="60% – paryškinimas 4" xfId="33" builtinId="44" customBuiltin="1"/>
    <cellStyle name="60% – paryškinimas 4 2" xfId="55" xr:uid="{5565778D-1578-455C-91E8-618E126C80F0}"/>
    <cellStyle name="60% – paryškinimas 5" xfId="37" builtinId="48" customBuiltin="1"/>
    <cellStyle name="60% – paryškinimas 5 2" xfId="58" xr:uid="{BA438AE8-98F9-4D9B-AB43-0167D6C9FF99}"/>
    <cellStyle name="60% – paryškinimas 6" xfId="41" builtinId="52" customBuiltin="1"/>
    <cellStyle name="60% – paryškinimas 6 2" xfId="61" xr:uid="{5ABEDE03-869B-4672-A1B6-E1CD1B2D42F8}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 customBuiltin="1"/>
    <cellStyle name="Įprastas 2" xfId="42" xr:uid="{54824CA7-0B2E-40F1-88EB-9C2DA42E8030}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staba 2" xfId="43" xr:uid="{3BA752A8-55F2-4D6D-BC43-9D461E3A9CFA}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65386-3084-4635-AAC5-5CAC4ABDB9E3}">
  <dimension ref="A1:H119"/>
  <sheetViews>
    <sheetView zoomScaleNormal="100" workbookViewId="0">
      <selection activeCell="G57" sqref="G57"/>
    </sheetView>
  </sheetViews>
  <sheetFormatPr defaultRowHeight="12.75"/>
  <cols>
    <col min="1" max="1" width="5.5703125" style="32" customWidth="1"/>
    <col min="2" max="2" width="10.5703125" style="32" customWidth="1"/>
    <col min="3" max="3" width="3.140625" style="34" customWidth="1"/>
    <col min="4" max="4" width="2.7109375" style="34" customWidth="1"/>
    <col min="5" max="5" width="59" style="34" customWidth="1"/>
    <col min="6" max="6" width="7.7109375" style="34" customWidth="1"/>
    <col min="7" max="8" width="12.85546875" style="32" customWidth="1"/>
    <col min="9" max="9" width="5.28515625" style="32" customWidth="1"/>
    <col min="10" max="16384" width="9.140625" style="32"/>
  </cols>
  <sheetData>
    <row r="1" spans="1:8" ht="30" customHeight="1">
      <c r="B1" s="158" t="s">
        <v>0</v>
      </c>
      <c r="C1" s="158"/>
      <c r="D1" s="158"/>
      <c r="E1" s="158"/>
      <c r="F1" s="158"/>
      <c r="G1" s="158"/>
      <c r="H1" s="158"/>
    </row>
    <row r="2" spans="1:8">
      <c r="A2" s="33"/>
      <c r="F2" s="159" t="s">
        <v>113</v>
      </c>
      <c r="G2" s="159"/>
      <c r="H2" s="159"/>
    </row>
    <row r="3" spans="1:8">
      <c r="A3" s="33"/>
      <c r="F3" s="160" t="s">
        <v>2</v>
      </c>
      <c r="G3" s="160"/>
      <c r="H3" s="160"/>
    </row>
    <row r="4" spans="1:8">
      <c r="A4" s="33"/>
    </row>
    <row r="5" spans="1:8">
      <c r="A5" s="33"/>
      <c r="B5" s="156" t="s">
        <v>114</v>
      </c>
      <c r="C5" s="156"/>
      <c r="D5" s="156"/>
      <c r="E5" s="156"/>
      <c r="F5" s="156"/>
      <c r="G5" s="156"/>
      <c r="H5" s="156"/>
    </row>
    <row r="6" spans="1:8">
      <c r="A6" s="33"/>
      <c r="B6" s="156"/>
      <c r="C6" s="156"/>
      <c r="D6" s="156"/>
      <c r="E6" s="156"/>
      <c r="F6" s="156"/>
      <c r="G6" s="156"/>
      <c r="H6" s="156"/>
    </row>
    <row r="7" spans="1:8">
      <c r="A7" s="33"/>
      <c r="B7" s="161" t="s">
        <v>5</v>
      </c>
      <c r="C7" s="161"/>
      <c r="D7" s="161"/>
      <c r="E7" s="161"/>
      <c r="F7" s="161"/>
      <c r="G7" s="161"/>
      <c r="H7" s="161"/>
    </row>
    <row r="8" spans="1:8">
      <c r="A8" s="33"/>
      <c r="B8" s="146" t="s">
        <v>115</v>
      </c>
      <c r="C8" s="146"/>
      <c r="D8" s="146"/>
      <c r="E8" s="146"/>
      <c r="F8" s="146"/>
      <c r="G8" s="146"/>
      <c r="H8" s="146"/>
    </row>
    <row r="9" spans="1:8" ht="12.75" customHeight="1">
      <c r="A9" s="33"/>
      <c r="B9" s="136" t="s">
        <v>116</v>
      </c>
      <c r="C9" s="136"/>
      <c r="D9" s="136"/>
      <c r="E9" s="136"/>
      <c r="F9" s="136"/>
      <c r="G9" s="136"/>
      <c r="H9" s="136"/>
    </row>
    <row r="10" spans="1:8">
      <c r="A10" s="33"/>
      <c r="B10" s="154" t="s">
        <v>117</v>
      </c>
      <c r="C10" s="154"/>
      <c r="D10" s="154"/>
      <c r="E10" s="154"/>
      <c r="F10" s="154"/>
      <c r="G10" s="154"/>
      <c r="H10" s="154"/>
    </row>
    <row r="11" spans="1:8">
      <c r="A11" s="33"/>
      <c r="B11" s="154"/>
      <c r="C11" s="154"/>
      <c r="D11" s="154"/>
      <c r="E11" s="154"/>
      <c r="F11" s="154"/>
      <c r="G11" s="154"/>
      <c r="H11" s="154"/>
    </row>
    <row r="12" spans="1:8">
      <c r="A12" s="33"/>
      <c r="B12" s="155"/>
      <c r="C12" s="155"/>
      <c r="D12" s="155"/>
      <c r="E12" s="155"/>
      <c r="F12" s="155"/>
    </row>
    <row r="13" spans="1:8">
      <c r="A13" s="33"/>
      <c r="B13" s="156" t="s">
        <v>118</v>
      </c>
      <c r="C13" s="156"/>
      <c r="D13" s="156"/>
      <c r="E13" s="156"/>
      <c r="F13" s="156"/>
      <c r="G13" s="156"/>
      <c r="H13" s="156"/>
    </row>
    <row r="14" spans="1:8">
      <c r="A14" s="33"/>
      <c r="B14" s="156" t="s">
        <v>11</v>
      </c>
      <c r="C14" s="156"/>
      <c r="D14" s="156"/>
      <c r="E14" s="156"/>
      <c r="F14" s="156"/>
      <c r="G14" s="156"/>
      <c r="H14" s="156"/>
    </row>
    <row r="15" spans="1:8">
      <c r="A15" s="33"/>
      <c r="B15" s="35"/>
      <c r="C15" s="36"/>
      <c r="D15" s="36"/>
      <c r="E15" s="36"/>
      <c r="F15" s="36"/>
      <c r="G15" s="37"/>
      <c r="H15" s="37"/>
    </row>
    <row r="16" spans="1:8">
      <c r="A16" s="33"/>
      <c r="B16" s="157" t="s">
        <v>12</v>
      </c>
      <c r="C16" s="157"/>
      <c r="D16" s="157"/>
      <c r="E16" s="157"/>
      <c r="F16" s="157"/>
      <c r="G16" s="157"/>
      <c r="H16" s="157"/>
    </row>
    <row r="17" spans="1:8">
      <c r="A17" s="33"/>
      <c r="B17" s="136" t="s">
        <v>13</v>
      </c>
      <c r="C17" s="136"/>
      <c r="D17" s="136"/>
      <c r="E17" s="136"/>
      <c r="F17" s="136"/>
      <c r="G17" s="136"/>
      <c r="H17" s="136"/>
    </row>
    <row r="18" spans="1:8" ht="12.75" customHeight="1">
      <c r="A18" s="33"/>
      <c r="B18" s="35"/>
      <c r="C18" s="38"/>
      <c r="D18" s="38"/>
      <c r="E18" s="147" t="s">
        <v>14</v>
      </c>
      <c r="F18" s="147"/>
      <c r="G18" s="147"/>
      <c r="H18" s="147"/>
    </row>
    <row r="19" spans="1:8" ht="67.5" customHeight="1">
      <c r="A19" s="33"/>
      <c r="B19" s="39" t="s">
        <v>15</v>
      </c>
      <c r="C19" s="148" t="s">
        <v>16</v>
      </c>
      <c r="D19" s="149"/>
      <c r="E19" s="150"/>
      <c r="F19" s="40" t="s">
        <v>119</v>
      </c>
      <c r="G19" s="41" t="s">
        <v>120</v>
      </c>
      <c r="H19" s="41" t="s">
        <v>121</v>
      </c>
    </row>
    <row r="20" spans="1:8" s="34" customFormat="1" ht="12.75" customHeight="1">
      <c r="A20" s="33"/>
      <c r="B20" s="41" t="s">
        <v>20</v>
      </c>
      <c r="C20" s="42" t="s">
        <v>122</v>
      </c>
      <c r="D20" s="43"/>
      <c r="E20" s="44"/>
      <c r="F20" s="45"/>
      <c r="G20" s="46">
        <f>SUM(G21,G27,G38,G39)</f>
        <v>1372802.91</v>
      </c>
      <c r="H20" s="46">
        <f>SUM(H21,H27,H38,H39)</f>
        <v>1368849.65</v>
      </c>
    </row>
    <row r="21" spans="1:8" s="34" customFormat="1" ht="12.75" customHeight="1">
      <c r="A21" s="33"/>
      <c r="B21" s="47" t="s">
        <v>22</v>
      </c>
      <c r="C21" s="48" t="s">
        <v>123</v>
      </c>
      <c r="D21" s="49"/>
      <c r="E21" s="50"/>
      <c r="F21" s="45" t="s">
        <v>269</v>
      </c>
      <c r="G21" s="51">
        <f>SUM(G22:G26)</f>
        <v>0</v>
      </c>
      <c r="H21" s="51">
        <f>SUM(H22:H26)</f>
        <v>0</v>
      </c>
    </row>
    <row r="22" spans="1:8" s="34" customFormat="1" ht="12.75" customHeight="1">
      <c r="A22" s="33"/>
      <c r="B22" s="45" t="s">
        <v>124</v>
      </c>
      <c r="C22" s="52"/>
      <c r="D22" s="53" t="s">
        <v>125</v>
      </c>
      <c r="E22" s="54"/>
      <c r="F22" s="55"/>
      <c r="G22" s="51" t="s">
        <v>26</v>
      </c>
      <c r="H22" s="51" t="s">
        <v>26</v>
      </c>
    </row>
    <row r="23" spans="1:8" s="34" customFormat="1" ht="12.75" customHeight="1">
      <c r="A23" s="33"/>
      <c r="B23" s="45" t="s">
        <v>126</v>
      </c>
      <c r="C23" s="52"/>
      <c r="D23" s="53" t="s">
        <v>127</v>
      </c>
      <c r="E23" s="56"/>
      <c r="F23" s="57"/>
      <c r="G23" s="51" t="s">
        <v>26</v>
      </c>
      <c r="H23" s="51" t="s">
        <v>26</v>
      </c>
    </row>
    <row r="24" spans="1:8" s="34" customFormat="1" ht="12.75" customHeight="1">
      <c r="A24" s="33"/>
      <c r="B24" s="45" t="s">
        <v>128</v>
      </c>
      <c r="C24" s="52"/>
      <c r="D24" s="53" t="s">
        <v>129</v>
      </c>
      <c r="E24" s="56"/>
      <c r="F24" s="57"/>
      <c r="G24" s="51" t="s">
        <v>26</v>
      </c>
      <c r="H24" s="51" t="s">
        <v>26</v>
      </c>
    </row>
    <row r="25" spans="1:8" s="34" customFormat="1" ht="12.75" customHeight="1">
      <c r="A25" s="33"/>
      <c r="B25" s="45" t="s">
        <v>130</v>
      </c>
      <c r="C25" s="52"/>
      <c r="D25" s="53" t="s">
        <v>131</v>
      </c>
      <c r="E25" s="56"/>
      <c r="F25" s="47"/>
      <c r="G25" s="51" t="s">
        <v>26</v>
      </c>
      <c r="H25" s="51" t="s">
        <v>26</v>
      </c>
    </row>
    <row r="26" spans="1:8" s="34" customFormat="1" ht="12.75" customHeight="1">
      <c r="A26" s="33"/>
      <c r="B26" s="58" t="s">
        <v>132</v>
      </c>
      <c r="C26" s="52"/>
      <c r="D26" s="59" t="s">
        <v>133</v>
      </c>
      <c r="E26" s="54"/>
      <c r="F26" s="47"/>
      <c r="G26" s="51" t="s">
        <v>26</v>
      </c>
      <c r="H26" s="51" t="s">
        <v>26</v>
      </c>
    </row>
    <row r="27" spans="1:8" s="34" customFormat="1" ht="12.75" customHeight="1">
      <c r="A27" s="33"/>
      <c r="B27" s="60" t="s">
        <v>33</v>
      </c>
      <c r="C27" s="61" t="s">
        <v>134</v>
      </c>
      <c r="D27" s="62"/>
      <c r="E27" s="63"/>
      <c r="F27" s="47" t="s">
        <v>268</v>
      </c>
      <c r="G27" s="51">
        <f>SUM(G28:G37)</f>
        <v>1372802.91</v>
      </c>
      <c r="H27" s="51">
        <f>SUM(H28:H37)</f>
        <v>1368849.65</v>
      </c>
    </row>
    <row r="28" spans="1:8" s="34" customFormat="1" ht="12.75" customHeight="1">
      <c r="A28" s="33"/>
      <c r="B28" s="45" t="s">
        <v>135</v>
      </c>
      <c r="C28" s="52"/>
      <c r="D28" s="53" t="s">
        <v>136</v>
      </c>
      <c r="E28" s="56"/>
      <c r="F28" s="57"/>
      <c r="G28" s="51" t="s">
        <v>26</v>
      </c>
      <c r="H28" s="51" t="s">
        <v>26</v>
      </c>
    </row>
    <row r="29" spans="1:8" s="34" customFormat="1" ht="12.75" customHeight="1">
      <c r="A29" s="33"/>
      <c r="B29" s="45" t="s">
        <v>137</v>
      </c>
      <c r="C29" s="52"/>
      <c r="D29" s="53" t="s">
        <v>138</v>
      </c>
      <c r="E29" s="56"/>
      <c r="F29" s="57"/>
      <c r="G29" s="51">
        <v>696212.91</v>
      </c>
      <c r="H29" s="51">
        <v>696514.58</v>
      </c>
    </row>
    <row r="30" spans="1:8" s="34" customFormat="1" ht="12.75" customHeight="1">
      <c r="A30" s="33"/>
      <c r="B30" s="45" t="s">
        <v>139</v>
      </c>
      <c r="C30" s="52"/>
      <c r="D30" s="53" t="s">
        <v>140</v>
      </c>
      <c r="E30" s="56"/>
      <c r="F30" s="57"/>
      <c r="G30" s="51">
        <v>545126.03</v>
      </c>
      <c r="H30" s="51">
        <v>540225.53</v>
      </c>
    </row>
    <row r="31" spans="1:8" s="34" customFormat="1" ht="12.75" customHeight="1">
      <c r="A31" s="33"/>
      <c r="B31" s="45" t="s">
        <v>141</v>
      </c>
      <c r="C31" s="52"/>
      <c r="D31" s="53" t="s">
        <v>142</v>
      </c>
      <c r="E31" s="56"/>
      <c r="F31" s="57"/>
      <c r="G31" s="51" t="s">
        <v>26</v>
      </c>
      <c r="H31" s="51" t="s">
        <v>26</v>
      </c>
    </row>
    <row r="32" spans="1:8" s="34" customFormat="1" ht="12.75" customHeight="1">
      <c r="A32" s="33"/>
      <c r="B32" s="45" t="s">
        <v>143</v>
      </c>
      <c r="C32" s="52"/>
      <c r="D32" s="53" t="s">
        <v>144</v>
      </c>
      <c r="E32" s="56"/>
      <c r="F32" s="57"/>
      <c r="G32" s="51">
        <v>86683.88</v>
      </c>
      <c r="H32" s="51">
        <v>86683.88</v>
      </c>
    </row>
    <row r="33" spans="1:8" s="34" customFormat="1" ht="12.75" customHeight="1">
      <c r="A33" s="33"/>
      <c r="B33" s="45" t="s">
        <v>145</v>
      </c>
      <c r="C33" s="52"/>
      <c r="D33" s="53" t="s">
        <v>146</v>
      </c>
      <c r="E33" s="56"/>
      <c r="F33" s="57"/>
      <c r="G33" s="51">
        <v>37.459999999998999</v>
      </c>
      <c r="H33" s="51">
        <v>725.03</v>
      </c>
    </row>
    <row r="34" spans="1:8" s="34" customFormat="1" ht="12.75" customHeight="1">
      <c r="A34" s="33"/>
      <c r="B34" s="45" t="s">
        <v>147</v>
      </c>
      <c r="C34" s="52"/>
      <c r="D34" s="53" t="s">
        <v>148</v>
      </c>
      <c r="E34" s="56"/>
      <c r="F34" s="57"/>
      <c r="G34" s="51" t="s">
        <v>26</v>
      </c>
      <c r="H34" s="51" t="s">
        <v>26</v>
      </c>
    </row>
    <row r="35" spans="1:8" s="34" customFormat="1" ht="12.75" customHeight="1">
      <c r="A35" s="33"/>
      <c r="B35" s="45" t="s">
        <v>149</v>
      </c>
      <c r="C35" s="52"/>
      <c r="D35" s="53" t="s">
        <v>150</v>
      </c>
      <c r="E35" s="56"/>
      <c r="F35" s="57"/>
      <c r="G35" s="51">
        <v>12804.77</v>
      </c>
      <c r="H35" s="51">
        <v>12762.77</v>
      </c>
    </row>
    <row r="36" spans="1:8" s="34" customFormat="1" ht="12.75" customHeight="1">
      <c r="A36" s="33"/>
      <c r="B36" s="45" t="s">
        <v>151</v>
      </c>
      <c r="C36" s="64"/>
      <c r="D36" s="65" t="s">
        <v>152</v>
      </c>
      <c r="E36" s="66"/>
      <c r="F36" s="57"/>
      <c r="G36" s="51" t="s">
        <v>26</v>
      </c>
      <c r="H36" s="51" t="s">
        <v>26</v>
      </c>
    </row>
    <row r="37" spans="1:8" s="34" customFormat="1" ht="12.75" customHeight="1">
      <c r="A37" s="33"/>
      <c r="B37" s="45" t="s">
        <v>153</v>
      </c>
      <c r="C37" s="52"/>
      <c r="D37" s="53" t="s">
        <v>154</v>
      </c>
      <c r="E37" s="56"/>
      <c r="F37" s="47"/>
      <c r="G37" s="51">
        <v>31937.86</v>
      </c>
      <c r="H37" s="51">
        <v>31937.86</v>
      </c>
    </row>
    <row r="38" spans="1:8" s="34" customFormat="1" ht="12.75" customHeight="1">
      <c r="A38" s="33"/>
      <c r="B38" s="47" t="s">
        <v>35</v>
      </c>
      <c r="C38" s="67" t="s">
        <v>155</v>
      </c>
      <c r="D38" s="67"/>
      <c r="E38" s="68"/>
      <c r="F38" s="47"/>
      <c r="G38" s="51" t="s">
        <v>26</v>
      </c>
      <c r="H38" s="51" t="s">
        <v>26</v>
      </c>
    </row>
    <row r="39" spans="1:8" s="34" customFormat="1" ht="12.75" customHeight="1">
      <c r="A39" s="33"/>
      <c r="B39" s="47" t="s">
        <v>49</v>
      </c>
      <c r="C39" s="67" t="s">
        <v>156</v>
      </c>
      <c r="D39" s="67"/>
      <c r="E39" s="68"/>
      <c r="F39" s="57"/>
      <c r="G39" s="51" t="s">
        <v>26</v>
      </c>
      <c r="H39" s="51" t="s">
        <v>26</v>
      </c>
    </row>
    <row r="40" spans="1:8" s="34" customFormat="1" ht="12.75" customHeight="1">
      <c r="A40" s="33"/>
      <c r="B40" s="41" t="s">
        <v>41</v>
      </c>
      <c r="C40" s="42" t="s">
        <v>157</v>
      </c>
      <c r="D40" s="43"/>
      <c r="E40" s="44"/>
      <c r="F40" s="57"/>
      <c r="G40" s="51" t="s">
        <v>26</v>
      </c>
      <c r="H40" s="51" t="s">
        <v>26</v>
      </c>
    </row>
    <row r="41" spans="1:8" s="34" customFormat="1" ht="12.75" customHeight="1">
      <c r="A41" s="33"/>
      <c r="B41" s="39" t="s">
        <v>80</v>
      </c>
      <c r="C41" s="69" t="s">
        <v>158</v>
      </c>
      <c r="D41" s="70"/>
      <c r="E41" s="71"/>
      <c r="F41" s="47" t="s">
        <v>270</v>
      </c>
      <c r="G41" s="46">
        <f>SUM(G42,G48,G49,G56,G57)</f>
        <v>88217.180000000008</v>
      </c>
      <c r="H41" s="46">
        <f>SUM(H42,H48,H49,H56,H57)</f>
        <v>78102.920000000013</v>
      </c>
    </row>
    <row r="42" spans="1:8" s="34" customFormat="1" ht="12.75" customHeight="1">
      <c r="A42" s="33"/>
      <c r="B42" s="72" t="s">
        <v>22</v>
      </c>
      <c r="C42" s="73" t="s">
        <v>159</v>
      </c>
      <c r="D42" s="74"/>
      <c r="E42" s="75"/>
      <c r="F42" s="47"/>
      <c r="G42" s="51">
        <f>SUM(G43:G47)</f>
        <v>328.59</v>
      </c>
      <c r="H42" s="51">
        <f>SUM(H43:H47)</f>
        <v>109.52</v>
      </c>
    </row>
    <row r="43" spans="1:8" s="34" customFormat="1" ht="12.75" customHeight="1">
      <c r="A43" s="33"/>
      <c r="B43" s="76" t="s">
        <v>124</v>
      </c>
      <c r="C43" s="64"/>
      <c r="D43" s="65" t="s">
        <v>160</v>
      </c>
      <c r="E43" s="66"/>
      <c r="F43" s="57"/>
      <c r="G43" s="51" t="s">
        <v>26</v>
      </c>
      <c r="H43" s="51" t="s">
        <v>26</v>
      </c>
    </row>
    <row r="44" spans="1:8" s="34" customFormat="1" ht="12.75" customHeight="1">
      <c r="A44" s="33"/>
      <c r="B44" s="76" t="s">
        <v>126</v>
      </c>
      <c r="C44" s="64"/>
      <c r="D44" s="65" t="s">
        <v>161</v>
      </c>
      <c r="E44" s="66"/>
      <c r="F44" s="57"/>
      <c r="G44" s="51">
        <v>328.59</v>
      </c>
      <c r="H44" s="51">
        <v>109.52</v>
      </c>
    </row>
    <row r="45" spans="1:8" s="34" customFormat="1">
      <c r="A45" s="33"/>
      <c r="B45" s="76" t="s">
        <v>128</v>
      </c>
      <c r="C45" s="64"/>
      <c r="D45" s="65" t="s">
        <v>162</v>
      </c>
      <c r="E45" s="66"/>
      <c r="F45" s="57"/>
      <c r="G45" s="51" t="s">
        <v>26</v>
      </c>
      <c r="H45" s="51" t="s">
        <v>26</v>
      </c>
    </row>
    <row r="46" spans="1:8" s="34" customFormat="1">
      <c r="A46" s="33"/>
      <c r="B46" s="76" t="s">
        <v>130</v>
      </c>
      <c r="C46" s="64"/>
      <c r="D46" s="65" t="s">
        <v>163</v>
      </c>
      <c r="E46" s="66"/>
      <c r="F46" s="57"/>
      <c r="G46" s="51" t="s">
        <v>26</v>
      </c>
      <c r="H46" s="51" t="s">
        <v>26</v>
      </c>
    </row>
    <row r="47" spans="1:8" s="34" customFormat="1" ht="12.75" customHeight="1">
      <c r="A47" s="33"/>
      <c r="B47" s="76" t="s">
        <v>132</v>
      </c>
      <c r="C47" s="70"/>
      <c r="D47" s="141" t="s">
        <v>164</v>
      </c>
      <c r="E47" s="142"/>
      <c r="F47" s="57"/>
      <c r="G47" s="51" t="s">
        <v>26</v>
      </c>
      <c r="H47" s="51" t="s">
        <v>26</v>
      </c>
    </row>
    <row r="48" spans="1:8" s="34" customFormat="1" ht="12.75" customHeight="1">
      <c r="A48" s="33"/>
      <c r="B48" s="72" t="s">
        <v>33</v>
      </c>
      <c r="C48" s="77" t="s">
        <v>165</v>
      </c>
      <c r="D48" s="78"/>
      <c r="E48" s="79"/>
      <c r="F48" s="47"/>
      <c r="G48" s="51">
        <v>0</v>
      </c>
      <c r="H48" s="51" t="s">
        <v>26</v>
      </c>
    </row>
    <row r="49" spans="1:8" s="34" customFormat="1" ht="12.75" customHeight="1">
      <c r="A49" s="33"/>
      <c r="B49" s="72" t="s">
        <v>35</v>
      </c>
      <c r="C49" s="73" t="s">
        <v>166</v>
      </c>
      <c r="D49" s="74"/>
      <c r="E49" s="75"/>
      <c r="F49" s="47" t="s">
        <v>271</v>
      </c>
      <c r="G49" s="51">
        <f>SUM(G50:G55)</f>
        <v>84807.12000000001</v>
      </c>
      <c r="H49" s="51">
        <f>SUM(H50:H55)</f>
        <v>76860.790000000008</v>
      </c>
    </row>
    <row r="50" spans="1:8" s="34" customFormat="1" ht="12.75" customHeight="1">
      <c r="A50" s="33"/>
      <c r="B50" s="76" t="s">
        <v>167</v>
      </c>
      <c r="C50" s="74"/>
      <c r="D50" s="80" t="s">
        <v>168</v>
      </c>
      <c r="E50" s="81"/>
      <c r="F50" s="47"/>
      <c r="G50" s="51" t="s">
        <v>26</v>
      </c>
      <c r="H50" s="51" t="s">
        <v>26</v>
      </c>
    </row>
    <row r="51" spans="1:8" s="34" customFormat="1" ht="12.75" customHeight="1">
      <c r="A51" s="33"/>
      <c r="B51" s="82" t="s">
        <v>169</v>
      </c>
      <c r="C51" s="64"/>
      <c r="D51" s="65" t="s">
        <v>170</v>
      </c>
      <c r="E51" s="83"/>
      <c r="F51" s="84"/>
      <c r="G51" s="51" t="s">
        <v>26</v>
      </c>
      <c r="H51" s="51" t="s">
        <v>26</v>
      </c>
    </row>
    <row r="52" spans="1:8" s="34" customFormat="1" ht="12.75" customHeight="1">
      <c r="A52" s="33"/>
      <c r="B52" s="76" t="s">
        <v>171</v>
      </c>
      <c r="C52" s="64"/>
      <c r="D52" s="65" t="s">
        <v>172</v>
      </c>
      <c r="E52" s="66"/>
      <c r="F52" s="47"/>
      <c r="G52" s="51">
        <v>0</v>
      </c>
      <c r="H52" s="51" t="s">
        <v>26</v>
      </c>
    </row>
    <row r="53" spans="1:8" s="34" customFormat="1" ht="12.75" customHeight="1">
      <c r="A53" s="33"/>
      <c r="B53" s="76" t="s">
        <v>173</v>
      </c>
      <c r="C53" s="64"/>
      <c r="D53" s="141" t="s">
        <v>174</v>
      </c>
      <c r="E53" s="142"/>
      <c r="F53" s="47"/>
      <c r="G53" s="51">
        <v>4065.05</v>
      </c>
      <c r="H53" s="51" t="s">
        <v>26</v>
      </c>
    </row>
    <row r="54" spans="1:8" s="34" customFormat="1" ht="12.75" customHeight="1">
      <c r="A54" s="33"/>
      <c r="B54" s="76" t="s">
        <v>175</v>
      </c>
      <c r="C54" s="64"/>
      <c r="D54" s="65" t="s">
        <v>176</v>
      </c>
      <c r="E54" s="66"/>
      <c r="F54" s="47"/>
      <c r="G54" s="51">
        <v>80742.070000000007</v>
      </c>
      <c r="H54" s="51">
        <v>75999.63</v>
      </c>
    </row>
    <row r="55" spans="1:8" s="34" customFormat="1" ht="12.75" customHeight="1">
      <c r="A55" s="33"/>
      <c r="B55" s="76" t="s">
        <v>177</v>
      </c>
      <c r="C55" s="64"/>
      <c r="D55" s="65" t="s">
        <v>178</v>
      </c>
      <c r="E55" s="66"/>
      <c r="F55" s="47"/>
      <c r="G55" s="51">
        <v>0</v>
      </c>
      <c r="H55" s="51">
        <v>861.16</v>
      </c>
    </row>
    <row r="56" spans="1:8" s="34" customFormat="1" ht="12.75" customHeight="1">
      <c r="A56" s="33"/>
      <c r="B56" s="72" t="s">
        <v>49</v>
      </c>
      <c r="C56" s="85" t="s">
        <v>179</v>
      </c>
      <c r="D56" s="85"/>
      <c r="E56" s="86"/>
      <c r="F56" s="47"/>
      <c r="G56" s="51" t="s">
        <v>26</v>
      </c>
      <c r="H56" s="51" t="s">
        <v>26</v>
      </c>
    </row>
    <row r="57" spans="1:8" s="34" customFormat="1" ht="12.75" customHeight="1">
      <c r="A57" s="33"/>
      <c r="B57" s="72" t="s">
        <v>52</v>
      </c>
      <c r="C57" s="85" t="s">
        <v>180</v>
      </c>
      <c r="D57" s="85"/>
      <c r="E57" s="86"/>
      <c r="F57" s="47" t="s">
        <v>272</v>
      </c>
      <c r="G57" s="51">
        <v>3081.47</v>
      </c>
      <c r="H57" s="51">
        <v>1132.6099999999999</v>
      </c>
    </row>
    <row r="58" spans="1:8" s="34" customFormat="1" ht="12.75" customHeight="1">
      <c r="A58" s="33"/>
      <c r="B58" s="47"/>
      <c r="C58" s="61" t="s">
        <v>181</v>
      </c>
      <c r="D58" s="62"/>
      <c r="E58" s="63"/>
      <c r="F58" s="47"/>
      <c r="G58" s="51">
        <f>SUM(G20,G40,G41)</f>
        <v>1461020.0899999999</v>
      </c>
      <c r="H58" s="51">
        <f>SUM(H20,H40,H41)</f>
        <v>1446952.5699999998</v>
      </c>
    </row>
    <row r="59" spans="1:8" s="34" customFormat="1" ht="12.75" customHeight="1">
      <c r="A59" s="33"/>
      <c r="B59" s="41" t="s">
        <v>82</v>
      </c>
      <c r="C59" s="42" t="s">
        <v>182</v>
      </c>
      <c r="D59" s="42"/>
      <c r="E59" s="87"/>
      <c r="F59" s="47" t="s">
        <v>273</v>
      </c>
      <c r="G59" s="46">
        <f>SUM(G60:G63)</f>
        <v>1383836.24</v>
      </c>
      <c r="H59" s="46">
        <f>SUM(H60:H63)</f>
        <v>1367197.1199999999</v>
      </c>
    </row>
    <row r="60" spans="1:8" s="34" customFormat="1" ht="12.75" customHeight="1">
      <c r="A60" s="33"/>
      <c r="B60" s="47" t="s">
        <v>22</v>
      </c>
      <c r="C60" s="67" t="s">
        <v>25</v>
      </c>
      <c r="D60" s="67"/>
      <c r="E60" s="68"/>
      <c r="F60" s="47"/>
      <c r="G60" s="51">
        <v>182529.91</v>
      </c>
      <c r="H60" s="51">
        <v>182529.91</v>
      </c>
    </row>
    <row r="61" spans="1:8" s="34" customFormat="1" ht="12.75" customHeight="1">
      <c r="A61" s="33"/>
      <c r="B61" s="60" t="s">
        <v>33</v>
      </c>
      <c r="C61" s="61" t="s">
        <v>183</v>
      </c>
      <c r="D61" s="62"/>
      <c r="E61" s="63"/>
      <c r="F61" s="60"/>
      <c r="G61" s="51">
        <v>1107234.33</v>
      </c>
      <c r="H61" s="51">
        <v>1091005.21</v>
      </c>
    </row>
    <row r="62" spans="1:8" s="34" customFormat="1" ht="12.75" customHeight="1">
      <c r="A62" s="33"/>
      <c r="B62" s="47" t="s">
        <v>35</v>
      </c>
      <c r="C62" s="151" t="s">
        <v>184</v>
      </c>
      <c r="D62" s="152"/>
      <c r="E62" s="153"/>
      <c r="F62" s="47"/>
      <c r="G62" s="51">
        <v>92529.39</v>
      </c>
      <c r="H62" s="51">
        <v>92529.39</v>
      </c>
    </row>
    <row r="63" spans="1:8" s="34" customFormat="1" ht="12.75" customHeight="1">
      <c r="A63" s="33"/>
      <c r="B63" s="47" t="s">
        <v>185</v>
      </c>
      <c r="C63" s="67" t="s">
        <v>186</v>
      </c>
      <c r="D63" s="52"/>
      <c r="E63" s="88"/>
      <c r="F63" s="47"/>
      <c r="G63" s="51">
        <v>1542.61</v>
      </c>
      <c r="H63" s="51">
        <v>1132.6099999999999</v>
      </c>
    </row>
    <row r="64" spans="1:8" s="34" customFormat="1" ht="12.75" customHeight="1">
      <c r="A64" s="33"/>
      <c r="B64" s="41" t="s">
        <v>91</v>
      </c>
      <c r="C64" s="42" t="s">
        <v>187</v>
      </c>
      <c r="D64" s="43"/>
      <c r="E64" s="44"/>
      <c r="F64" s="47"/>
      <c r="G64" s="46">
        <f>SUM(G65,G69)</f>
        <v>68139.070000000007</v>
      </c>
      <c r="H64" s="46">
        <f>SUM(H65,H69)</f>
        <v>76860.790000000008</v>
      </c>
    </row>
    <row r="65" spans="1:8" s="34" customFormat="1" ht="12.75" customHeight="1">
      <c r="A65" s="33"/>
      <c r="B65" s="47" t="s">
        <v>22</v>
      </c>
      <c r="C65" s="48" t="s">
        <v>188</v>
      </c>
      <c r="D65" s="89"/>
      <c r="E65" s="90"/>
      <c r="F65" s="47"/>
      <c r="G65" s="51">
        <f>SUM(G66:G68)</f>
        <v>2467.6</v>
      </c>
      <c r="H65" s="51">
        <f>SUM(H66:H68)</f>
        <v>2467.6</v>
      </c>
    </row>
    <row r="66" spans="1:8" s="34" customFormat="1">
      <c r="A66" s="33"/>
      <c r="B66" s="45" t="s">
        <v>124</v>
      </c>
      <c r="C66" s="91"/>
      <c r="D66" s="53" t="s">
        <v>189</v>
      </c>
      <c r="E66" s="92"/>
      <c r="F66" s="47"/>
      <c r="G66" s="51" t="s">
        <v>26</v>
      </c>
      <c r="H66" s="51" t="s">
        <v>26</v>
      </c>
    </row>
    <row r="67" spans="1:8" s="34" customFormat="1" ht="12.75" customHeight="1">
      <c r="A67" s="33"/>
      <c r="B67" s="45" t="s">
        <v>126</v>
      </c>
      <c r="C67" s="52"/>
      <c r="D67" s="53" t="s">
        <v>190</v>
      </c>
      <c r="E67" s="56"/>
      <c r="F67" s="47"/>
      <c r="G67" s="51">
        <v>2467.6</v>
      </c>
      <c r="H67" s="51">
        <v>2467.6</v>
      </c>
    </row>
    <row r="68" spans="1:8" s="34" customFormat="1" ht="12.75" customHeight="1">
      <c r="A68" s="33"/>
      <c r="B68" s="45" t="s">
        <v>191</v>
      </c>
      <c r="C68" s="52"/>
      <c r="D68" s="53" t="s">
        <v>192</v>
      </c>
      <c r="E68" s="56"/>
      <c r="F68" s="57"/>
      <c r="G68" s="51" t="s">
        <v>26</v>
      </c>
      <c r="H68" s="51" t="s">
        <v>26</v>
      </c>
    </row>
    <row r="69" spans="1:8" s="23" customFormat="1" ht="12.75" customHeight="1">
      <c r="A69" s="33"/>
      <c r="B69" s="72" t="s">
        <v>33</v>
      </c>
      <c r="C69" s="93" t="s">
        <v>193</v>
      </c>
      <c r="D69" s="94"/>
      <c r="E69" s="95"/>
      <c r="F69" s="72"/>
      <c r="G69" s="51">
        <f>SUM(G70:G75,G78:G83)</f>
        <v>65671.47</v>
      </c>
      <c r="H69" s="51">
        <f>SUM(H70:H75,H78:H83)</f>
        <v>74393.19</v>
      </c>
    </row>
    <row r="70" spans="1:8" s="34" customFormat="1" ht="12.75" customHeight="1">
      <c r="A70" s="33"/>
      <c r="B70" s="45" t="s">
        <v>135</v>
      </c>
      <c r="C70" s="52"/>
      <c r="D70" s="53" t="s">
        <v>194</v>
      </c>
      <c r="E70" s="54"/>
      <c r="F70" s="47"/>
      <c r="G70" s="51" t="s">
        <v>26</v>
      </c>
      <c r="H70" s="51" t="s">
        <v>26</v>
      </c>
    </row>
    <row r="71" spans="1:8" s="34" customFormat="1" ht="12.75" customHeight="1">
      <c r="A71" s="33"/>
      <c r="B71" s="45" t="s">
        <v>137</v>
      </c>
      <c r="C71" s="91"/>
      <c r="D71" s="53" t="s">
        <v>195</v>
      </c>
      <c r="E71" s="92"/>
      <c r="F71" s="47"/>
      <c r="G71" s="51" t="s">
        <v>26</v>
      </c>
      <c r="H71" s="51" t="s">
        <v>26</v>
      </c>
    </row>
    <row r="72" spans="1:8" s="34" customFormat="1">
      <c r="A72" s="33"/>
      <c r="B72" s="45" t="s">
        <v>139</v>
      </c>
      <c r="C72" s="91"/>
      <c r="D72" s="53" t="s">
        <v>196</v>
      </c>
      <c r="E72" s="92"/>
      <c r="F72" s="47"/>
      <c r="G72" s="51" t="s">
        <v>26</v>
      </c>
      <c r="H72" s="51" t="s">
        <v>26</v>
      </c>
    </row>
    <row r="73" spans="1:8" s="34" customFormat="1">
      <c r="A73" s="33"/>
      <c r="B73" s="96" t="s">
        <v>141</v>
      </c>
      <c r="C73" s="74"/>
      <c r="D73" s="97" t="s">
        <v>197</v>
      </c>
      <c r="E73" s="81"/>
      <c r="F73" s="47"/>
      <c r="G73" s="51" t="s">
        <v>26</v>
      </c>
      <c r="H73" s="51" t="s">
        <v>26</v>
      </c>
    </row>
    <row r="74" spans="1:8" s="34" customFormat="1">
      <c r="A74" s="33"/>
      <c r="B74" s="47" t="s">
        <v>143</v>
      </c>
      <c r="C74" s="59"/>
      <c r="D74" s="59" t="s">
        <v>198</v>
      </c>
      <c r="E74" s="54"/>
      <c r="F74" s="98"/>
      <c r="G74" s="51" t="s">
        <v>26</v>
      </c>
      <c r="H74" s="51" t="s">
        <v>26</v>
      </c>
    </row>
    <row r="75" spans="1:8" s="34" customFormat="1" ht="12.75" customHeight="1">
      <c r="A75" s="33"/>
      <c r="B75" s="99" t="s">
        <v>145</v>
      </c>
      <c r="C75" s="94"/>
      <c r="D75" s="100" t="s">
        <v>199</v>
      </c>
      <c r="E75" s="101"/>
      <c r="F75" s="47"/>
      <c r="G75" s="51">
        <f>SUM(G76,G77)</f>
        <v>0</v>
      </c>
      <c r="H75" s="51">
        <f>SUM(H76,H77)</f>
        <v>0</v>
      </c>
    </row>
    <row r="76" spans="1:8" s="34" customFormat="1" ht="12.75" customHeight="1">
      <c r="A76" s="33"/>
      <c r="B76" s="76" t="s">
        <v>200</v>
      </c>
      <c r="C76" s="64"/>
      <c r="D76" s="83"/>
      <c r="E76" s="66" t="s">
        <v>201</v>
      </c>
      <c r="F76" s="47"/>
      <c r="G76" s="51" t="s">
        <v>26</v>
      </c>
      <c r="H76" s="51" t="s">
        <v>26</v>
      </c>
    </row>
    <row r="77" spans="1:8" s="34" customFormat="1" ht="12.75" customHeight="1">
      <c r="A77" s="33"/>
      <c r="B77" s="76" t="s">
        <v>202</v>
      </c>
      <c r="C77" s="64"/>
      <c r="D77" s="83"/>
      <c r="E77" s="66" t="s">
        <v>203</v>
      </c>
      <c r="F77" s="57" t="s">
        <v>274</v>
      </c>
      <c r="G77" s="51" t="s">
        <v>26</v>
      </c>
      <c r="H77" s="51" t="s">
        <v>26</v>
      </c>
    </row>
    <row r="78" spans="1:8" s="34" customFormat="1" ht="12.75" customHeight="1">
      <c r="A78" s="33"/>
      <c r="B78" s="76" t="s">
        <v>147</v>
      </c>
      <c r="C78" s="78"/>
      <c r="D78" s="102" t="s">
        <v>204</v>
      </c>
      <c r="E78" s="103"/>
      <c r="F78" s="57"/>
      <c r="G78" s="51" t="s">
        <v>26</v>
      </c>
      <c r="H78" s="51" t="s">
        <v>26</v>
      </c>
    </row>
    <row r="79" spans="1:8" s="34" customFormat="1" ht="12.75" customHeight="1">
      <c r="A79" s="33"/>
      <c r="B79" s="76" t="s">
        <v>149</v>
      </c>
      <c r="C79" s="104"/>
      <c r="D79" s="65" t="s">
        <v>205</v>
      </c>
      <c r="E79" s="105"/>
      <c r="F79" s="47"/>
      <c r="G79" s="51" t="s">
        <v>26</v>
      </c>
      <c r="H79" s="51" t="s">
        <v>26</v>
      </c>
    </row>
    <row r="80" spans="1:8" s="34" customFormat="1" ht="12.75" customHeight="1">
      <c r="A80" s="33"/>
      <c r="B80" s="76" t="s">
        <v>151</v>
      </c>
      <c r="C80" s="52"/>
      <c r="D80" s="53" t="s">
        <v>206</v>
      </c>
      <c r="E80" s="56"/>
      <c r="F80" s="47" t="s">
        <v>274</v>
      </c>
      <c r="G80" s="51">
        <v>750.99</v>
      </c>
      <c r="H80" s="51">
        <v>8611.5499999999993</v>
      </c>
    </row>
    <row r="81" spans="1:8" s="34" customFormat="1" ht="12.75" customHeight="1">
      <c r="A81" s="33"/>
      <c r="B81" s="76" t="s">
        <v>153</v>
      </c>
      <c r="C81" s="52"/>
      <c r="D81" s="53" t="s">
        <v>207</v>
      </c>
      <c r="E81" s="56"/>
      <c r="F81" s="47"/>
      <c r="G81" s="51">
        <v>0</v>
      </c>
      <c r="H81" s="51" t="s">
        <v>26</v>
      </c>
    </row>
    <row r="82" spans="1:8" s="34" customFormat="1" ht="12.75" customHeight="1">
      <c r="A82" s="33"/>
      <c r="B82" s="45" t="s">
        <v>208</v>
      </c>
      <c r="C82" s="64"/>
      <c r="D82" s="65" t="s">
        <v>209</v>
      </c>
      <c r="E82" s="66"/>
      <c r="F82" s="47"/>
      <c r="G82" s="51">
        <v>64920.480000000003</v>
      </c>
      <c r="H82" s="51">
        <v>64920.480000000003</v>
      </c>
    </row>
    <row r="83" spans="1:8" s="34" customFormat="1" ht="12.75" customHeight="1">
      <c r="A83" s="33"/>
      <c r="B83" s="45" t="s">
        <v>210</v>
      </c>
      <c r="C83" s="52"/>
      <c r="D83" s="53" t="s">
        <v>211</v>
      </c>
      <c r="E83" s="56"/>
      <c r="F83" s="57"/>
      <c r="G83" s="51">
        <v>0</v>
      </c>
      <c r="H83" s="51">
        <v>861.16</v>
      </c>
    </row>
    <row r="84" spans="1:8" s="34" customFormat="1" ht="12.75" customHeight="1">
      <c r="A84" s="33"/>
      <c r="B84" s="41" t="s">
        <v>93</v>
      </c>
      <c r="C84" s="106" t="s">
        <v>212</v>
      </c>
      <c r="D84" s="107"/>
      <c r="E84" s="108"/>
      <c r="F84" s="57"/>
      <c r="G84" s="46">
        <f>SUM(G85,G86,G89,G90)</f>
        <v>9044.7799999999988</v>
      </c>
      <c r="H84" s="46">
        <f>SUM(H85,H86,H89,H90)</f>
        <v>2894.66</v>
      </c>
    </row>
    <row r="85" spans="1:8" s="34" customFormat="1" ht="12.75" customHeight="1">
      <c r="A85" s="33"/>
      <c r="B85" s="47" t="s">
        <v>22</v>
      </c>
      <c r="C85" s="67" t="s">
        <v>213</v>
      </c>
      <c r="D85" s="52"/>
      <c r="E85" s="88"/>
      <c r="F85" s="57"/>
      <c r="G85" s="51" t="s">
        <v>26</v>
      </c>
      <c r="H85" s="51" t="s">
        <v>26</v>
      </c>
    </row>
    <row r="86" spans="1:8" s="34" customFormat="1" ht="12.75" customHeight="1">
      <c r="A86" s="33"/>
      <c r="B86" s="47" t="s">
        <v>33</v>
      </c>
      <c r="C86" s="48" t="s">
        <v>214</v>
      </c>
      <c r="D86" s="89"/>
      <c r="E86" s="90"/>
      <c r="F86" s="47"/>
      <c r="G86" s="51">
        <f>SUM(G87,G88)</f>
        <v>0</v>
      </c>
      <c r="H86" s="51">
        <f>SUM(H87,H88)</f>
        <v>0</v>
      </c>
    </row>
    <row r="87" spans="1:8" s="34" customFormat="1" ht="12.75" customHeight="1">
      <c r="A87" s="33"/>
      <c r="B87" s="45" t="s">
        <v>135</v>
      </c>
      <c r="C87" s="52"/>
      <c r="D87" s="53" t="s">
        <v>215</v>
      </c>
      <c r="E87" s="56"/>
      <c r="F87" s="47"/>
      <c r="G87" s="51" t="s">
        <v>26</v>
      </c>
      <c r="H87" s="51" t="s">
        <v>26</v>
      </c>
    </row>
    <row r="88" spans="1:8" s="34" customFormat="1" ht="12.75" customHeight="1">
      <c r="A88" s="33"/>
      <c r="B88" s="45" t="s">
        <v>137</v>
      </c>
      <c r="C88" s="52"/>
      <c r="D88" s="53" t="s">
        <v>216</v>
      </c>
      <c r="E88" s="56"/>
      <c r="F88" s="47"/>
      <c r="G88" s="51" t="s">
        <v>26</v>
      </c>
      <c r="H88" s="51" t="s">
        <v>26</v>
      </c>
    </row>
    <row r="89" spans="1:8" s="34" customFormat="1" ht="12.75" customHeight="1">
      <c r="A89" s="33"/>
      <c r="B89" s="72" t="s">
        <v>35</v>
      </c>
      <c r="C89" s="83" t="s">
        <v>217</v>
      </c>
      <c r="D89" s="83"/>
      <c r="E89" s="109"/>
      <c r="F89" s="47"/>
      <c r="G89" s="51" t="s">
        <v>26</v>
      </c>
      <c r="H89" s="51" t="s">
        <v>26</v>
      </c>
    </row>
    <row r="90" spans="1:8" s="34" customFormat="1" ht="12.75" customHeight="1">
      <c r="A90" s="33"/>
      <c r="B90" s="60" t="s">
        <v>49</v>
      </c>
      <c r="C90" s="61" t="s">
        <v>218</v>
      </c>
      <c r="D90" s="62"/>
      <c r="E90" s="63"/>
      <c r="F90" s="47"/>
      <c r="G90" s="51">
        <f>SUM(G91:G92)</f>
        <v>9044.7799999999988</v>
      </c>
      <c r="H90" s="51">
        <f>SUM(H91:H92)</f>
        <v>2894.66</v>
      </c>
    </row>
    <row r="91" spans="1:8" s="34" customFormat="1" ht="12.75" customHeight="1">
      <c r="A91" s="33"/>
      <c r="B91" s="45" t="s">
        <v>219</v>
      </c>
      <c r="C91" s="43"/>
      <c r="D91" s="53" t="s">
        <v>220</v>
      </c>
      <c r="E91" s="110"/>
      <c r="F91" s="57" t="s">
        <v>109</v>
      </c>
      <c r="G91" s="51">
        <v>6150.12</v>
      </c>
      <c r="H91" s="51">
        <v>2894.66</v>
      </c>
    </row>
    <row r="92" spans="1:8" s="34" customFormat="1" ht="12.75" customHeight="1">
      <c r="A92" s="33"/>
      <c r="B92" s="45" t="s">
        <v>221</v>
      </c>
      <c r="C92" s="43"/>
      <c r="D92" s="53" t="s">
        <v>222</v>
      </c>
      <c r="E92" s="110"/>
      <c r="F92" s="57"/>
      <c r="G92" s="51">
        <v>2894.66</v>
      </c>
      <c r="H92" s="51" t="s">
        <v>26</v>
      </c>
    </row>
    <row r="93" spans="1:8" s="34" customFormat="1" ht="12.75" customHeight="1">
      <c r="A93" s="33"/>
      <c r="B93" s="41" t="s">
        <v>95</v>
      </c>
      <c r="C93" s="106" t="s">
        <v>223</v>
      </c>
      <c r="D93" s="108"/>
      <c r="E93" s="108"/>
      <c r="F93" s="57"/>
      <c r="G93" s="46"/>
      <c r="H93" s="46"/>
    </row>
    <row r="94" spans="1:8" s="34" customFormat="1" ht="25.5" customHeight="1">
      <c r="A94" s="33"/>
      <c r="B94" s="41"/>
      <c r="C94" s="140" t="s">
        <v>224</v>
      </c>
      <c r="D94" s="141"/>
      <c r="E94" s="142"/>
      <c r="F94" s="47"/>
      <c r="G94" s="111">
        <f>SUM(G59,G64,G84,G93)</f>
        <v>1461020.09</v>
      </c>
      <c r="H94" s="111">
        <f>SUM(H59,H64,H84,H93)</f>
        <v>1446952.5699999998</v>
      </c>
    </row>
    <row r="95" spans="1:8" s="34" customFormat="1">
      <c r="A95" s="33"/>
      <c r="B95" s="112"/>
      <c r="C95" s="113"/>
      <c r="D95" s="113"/>
      <c r="E95" s="113"/>
      <c r="F95" s="113"/>
    </row>
    <row r="96" spans="1:8" s="34" customFormat="1" ht="12.75" customHeight="1">
      <c r="A96" s="33"/>
      <c r="B96" s="143" t="s">
        <v>275</v>
      </c>
      <c r="C96" s="143"/>
      <c r="D96" s="143"/>
      <c r="E96" s="143"/>
      <c r="F96" s="114"/>
      <c r="G96" s="144" t="s">
        <v>276</v>
      </c>
      <c r="H96" s="144"/>
    </row>
    <row r="97" spans="1:8" s="34" customFormat="1" ht="12.75" customHeight="1">
      <c r="A97" s="33"/>
      <c r="B97" s="145" t="s">
        <v>225</v>
      </c>
      <c r="C97" s="145"/>
      <c r="D97" s="145"/>
      <c r="E97" s="145"/>
      <c r="F97" s="34" t="s">
        <v>105</v>
      </c>
      <c r="G97" s="146" t="s">
        <v>106</v>
      </c>
      <c r="H97" s="146"/>
    </row>
    <row r="98" spans="1:8" ht="15">
      <c r="A98" s="133"/>
      <c r="B98" s="137" t="s">
        <v>278</v>
      </c>
      <c r="C98" s="137"/>
      <c r="D98" s="137"/>
      <c r="E98" s="137"/>
      <c r="F98" s="137"/>
      <c r="G98" s="137"/>
    </row>
    <row r="99" spans="1:8" ht="12.75" customHeight="1">
      <c r="A99" s="133"/>
      <c r="B99" s="138" t="s">
        <v>281</v>
      </c>
      <c r="C99" s="138"/>
      <c r="D99" s="138"/>
      <c r="E99" s="138"/>
      <c r="F99" s="138"/>
      <c r="G99" s="138"/>
      <c r="H99" s="138"/>
    </row>
    <row r="100" spans="1:8" s="34" customFormat="1" ht="12.75" customHeight="1">
      <c r="A100" s="33"/>
      <c r="B100" s="134" t="s">
        <v>226</v>
      </c>
      <c r="C100" s="134"/>
      <c r="D100" s="134"/>
      <c r="E100" s="134"/>
      <c r="F100" s="23" t="s">
        <v>105</v>
      </c>
      <c r="G100" s="135" t="s">
        <v>106</v>
      </c>
      <c r="H100" s="135"/>
    </row>
    <row r="101" spans="1:8" s="34" customFormat="1">
      <c r="A101" s="33"/>
    </row>
    <row r="102" spans="1:8" s="34" customFormat="1" ht="12.75" customHeight="1">
      <c r="A102" s="33"/>
      <c r="B102" s="139" t="s">
        <v>280</v>
      </c>
      <c r="C102" s="139"/>
      <c r="D102" s="139"/>
      <c r="E102" s="139"/>
    </row>
    <row r="103" spans="1:8" s="34" customFormat="1">
      <c r="A103" s="33"/>
    </row>
    <row r="104" spans="1:8" s="34" customFormat="1">
      <c r="A104" s="33"/>
      <c r="B104" s="136"/>
      <c r="C104" s="136"/>
      <c r="D104" s="136"/>
      <c r="E104" s="136"/>
      <c r="F104" s="136"/>
      <c r="G104" s="136"/>
    </row>
    <row r="105" spans="1:8" s="34" customFormat="1">
      <c r="A105" s="33"/>
    </row>
    <row r="106" spans="1:8" s="34" customFormat="1">
      <c r="A106" s="33"/>
    </row>
    <row r="107" spans="1:8" s="34" customFormat="1">
      <c r="A107" s="33"/>
    </row>
    <row r="108" spans="1:8" s="34" customFormat="1">
      <c r="A108" s="33"/>
    </row>
    <row r="109" spans="1:8" s="34" customFormat="1">
      <c r="A109" s="33"/>
    </row>
    <row r="110" spans="1:8" s="34" customFormat="1">
      <c r="A110" s="33"/>
    </row>
    <row r="111" spans="1:8" s="34" customFormat="1">
      <c r="A111" s="33"/>
    </row>
    <row r="112" spans="1:8" s="34" customFormat="1">
      <c r="A112" s="33"/>
    </row>
    <row r="113" spans="1:1" s="34" customFormat="1">
      <c r="A113" s="33"/>
    </row>
    <row r="114" spans="1:1" s="34" customFormat="1">
      <c r="A114" s="33"/>
    </row>
    <row r="115" spans="1:1" s="34" customFormat="1">
      <c r="A115" s="33"/>
    </row>
    <row r="116" spans="1:1" s="34" customFormat="1">
      <c r="A116" s="33"/>
    </row>
    <row r="117" spans="1:1" s="34" customFormat="1">
      <c r="A117" s="33"/>
    </row>
    <row r="118" spans="1:1" s="34" customFormat="1">
      <c r="A118" s="33"/>
    </row>
    <row r="119" spans="1:1" s="34" customFormat="1">
      <c r="A119"/>
    </row>
  </sheetData>
  <mergeCells count="29">
    <mergeCell ref="B8:H8"/>
    <mergeCell ref="B1:H1"/>
    <mergeCell ref="F2:H2"/>
    <mergeCell ref="F3:H3"/>
    <mergeCell ref="B5:H6"/>
    <mergeCell ref="B7:H7"/>
    <mergeCell ref="C62:E62"/>
    <mergeCell ref="B9:H9"/>
    <mergeCell ref="B10:H11"/>
    <mergeCell ref="B12:F12"/>
    <mergeCell ref="B13:H13"/>
    <mergeCell ref="B14:H14"/>
    <mergeCell ref="B16:H16"/>
    <mergeCell ref="B17:H17"/>
    <mergeCell ref="E18:H18"/>
    <mergeCell ref="C19:E19"/>
    <mergeCell ref="D47:E47"/>
    <mergeCell ref="D53:E53"/>
    <mergeCell ref="C94:E94"/>
    <mergeCell ref="B96:E96"/>
    <mergeCell ref="G96:H96"/>
    <mergeCell ref="B97:E97"/>
    <mergeCell ref="G97:H97"/>
    <mergeCell ref="B100:E100"/>
    <mergeCell ref="G100:H100"/>
    <mergeCell ref="B104:G104"/>
    <mergeCell ref="B98:G98"/>
    <mergeCell ref="B99:H99"/>
    <mergeCell ref="B102:E102"/>
  </mergeCells>
  <pageMargins left="0.7" right="0.7" top="0.75" bottom="0.75" header="0.3" footer="0.3"/>
  <pageSetup paperSize="9" scale="7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showGridLines="0" tabSelected="1" zoomScaleNormal="100" zoomScaleSheetLayoutView="100" workbookViewId="0">
      <selection activeCell="P56" sqref="P56"/>
    </sheetView>
  </sheetViews>
  <sheetFormatPr defaultRowHeight="12.75"/>
  <cols>
    <col min="1" max="1" width="3.140625" style="1" customWidth="1"/>
    <col min="2" max="2" width="8" style="1" customWidth="1"/>
    <col min="3" max="3" width="1.5703125" style="1" hidden="1" customWidth="1"/>
    <col min="4" max="4" width="30.140625" style="1" customWidth="1"/>
    <col min="5" max="5" width="18.28515625" style="1" customWidth="1"/>
    <col min="6" max="6" width="9.140625" style="1" hidden="1" customWidth="1"/>
    <col min="7" max="7" width="11.7109375" style="1" customWidth="1"/>
    <col min="8" max="8" width="13.140625" style="1" customWidth="1"/>
    <col min="9" max="9" width="14.7109375" style="1" customWidth="1"/>
    <col min="10" max="10" width="15.85546875" style="1" customWidth="1"/>
    <col min="11" max="16384" width="9.140625" style="1"/>
  </cols>
  <sheetData>
    <row r="1" spans="2:10" ht="30" customHeight="1">
      <c r="B1" s="165" t="s">
        <v>0</v>
      </c>
      <c r="C1" s="165"/>
      <c r="D1" s="165"/>
      <c r="E1" s="165"/>
      <c r="F1" s="165"/>
      <c r="G1" s="165"/>
      <c r="H1" s="165"/>
      <c r="I1" s="165"/>
      <c r="J1" s="165"/>
    </row>
    <row r="2" spans="2:10" ht="15.75" customHeight="1">
      <c r="E2" s="2"/>
      <c r="H2" s="3" t="s">
        <v>1</v>
      </c>
      <c r="I2" s="4"/>
      <c r="J2" s="4"/>
    </row>
    <row r="3" spans="2:10" ht="15.75" customHeight="1">
      <c r="H3" s="3" t="s">
        <v>2</v>
      </c>
      <c r="I3" s="4"/>
      <c r="J3" s="4"/>
    </row>
    <row r="4" spans="2:10" ht="4.5" customHeight="1"/>
    <row r="5" spans="2:10" ht="15.75" customHeight="1">
      <c r="B5" s="166" t="s">
        <v>3</v>
      </c>
      <c r="C5" s="166"/>
      <c r="D5" s="166"/>
      <c r="E5" s="166"/>
      <c r="F5" s="166"/>
      <c r="G5" s="166"/>
      <c r="H5" s="166"/>
      <c r="I5" s="166"/>
      <c r="J5" s="166"/>
    </row>
    <row r="6" spans="2:10" ht="15.75" customHeight="1">
      <c r="B6" s="167" t="s">
        <v>4</v>
      </c>
      <c r="C6" s="167"/>
      <c r="D6" s="167"/>
      <c r="E6" s="167"/>
      <c r="F6" s="167"/>
      <c r="G6" s="167"/>
      <c r="H6" s="167"/>
      <c r="I6" s="167"/>
      <c r="J6" s="167"/>
    </row>
    <row r="7" spans="2:10" ht="15.75" customHeight="1">
      <c r="B7" s="168" t="s">
        <v>5</v>
      </c>
      <c r="C7" s="168"/>
      <c r="D7" s="168"/>
      <c r="E7" s="168"/>
      <c r="F7" s="168"/>
      <c r="G7" s="168"/>
      <c r="H7" s="168"/>
      <c r="I7" s="168"/>
      <c r="J7" s="168"/>
    </row>
    <row r="8" spans="2:10" ht="15" customHeight="1">
      <c r="B8" s="169" t="s">
        <v>6</v>
      </c>
      <c r="C8" s="169"/>
      <c r="D8" s="169"/>
      <c r="E8" s="169"/>
      <c r="F8" s="169"/>
      <c r="G8" s="169"/>
      <c r="H8" s="169"/>
      <c r="I8" s="169"/>
      <c r="J8" s="169"/>
    </row>
    <row r="9" spans="2:10" ht="15" customHeight="1">
      <c r="B9" s="162" t="s">
        <v>7</v>
      </c>
      <c r="C9" s="162"/>
      <c r="D9" s="162"/>
      <c r="E9" s="162"/>
      <c r="F9" s="162"/>
      <c r="G9" s="162"/>
      <c r="H9" s="162"/>
      <c r="I9" s="162"/>
      <c r="J9" s="162"/>
    </row>
    <row r="10" spans="2:10" ht="15" customHeight="1">
      <c r="B10" s="162" t="s">
        <v>8</v>
      </c>
      <c r="C10" s="162"/>
      <c r="D10" s="162"/>
      <c r="E10" s="162"/>
      <c r="F10" s="162"/>
      <c r="G10" s="162"/>
      <c r="H10" s="162"/>
      <c r="I10" s="162"/>
      <c r="J10" s="162"/>
    </row>
    <row r="11" spans="2:10" ht="15" customHeight="1">
      <c r="B11" s="162" t="s">
        <v>9</v>
      </c>
      <c r="C11" s="162"/>
      <c r="D11" s="162"/>
      <c r="E11" s="162"/>
      <c r="F11" s="162"/>
      <c r="G11" s="162"/>
      <c r="H11" s="162"/>
      <c r="I11" s="162"/>
      <c r="J11" s="162"/>
    </row>
    <row r="12" spans="2:10" ht="12" customHeight="1">
      <c r="B12" s="173"/>
      <c r="C12" s="173"/>
      <c r="D12" s="173"/>
      <c r="E12" s="173"/>
      <c r="F12" s="173"/>
      <c r="G12" s="173"/>
      <c r="H12" s="173"/>
      <c r="I12" s="173"/>
      <c r="J12" s="173"/>
    </row>
    <row r="13" spans="2:10" ht="15" customHeight="1">
      <c r="B13" s="174" t="s">
        <v>10</v>
      </c>
      <c r="C13" s="174"/>
      <c r="D13" s="174"/>
      <c r="E13" s="174"/>
      <c r="F13" s="174"/>
      <c r="G13" s="174"/>
      <c r="H13" s="174"/>
      <c r="I13" s="174"/>
      <c r="J13" s="174"/>
    </row>
    <row r="14" spans="2:10" ht="9.75" customHeight="1">
      <c r="B14" s="162"/>
      <c r="C14" s="162"/>
      <c r="D14" s="162"/>
      <c r="E14" s="162"/>
      <c r="F14" s="162"/>
      <c r="G14" s="162"/>
      <c r="H14" s="162"/>
      <c r="I14" s="162"/>
      <c r="J14" s="162"/>
    </row>
    <row r="15" spans="2:10" ht="15" customHeight="1">
      <c r="B15" s="174" t="s">
        <v>11</v>
      </c>
      <c r="C15" s="174"/>
      <c r="D15" s="174"/>
      <c r="E15" s="174"/>
      <c r="F15" s="174"/>
      <c r="G15" s="174"/>
      <c r="H15" s="174"/>
      <c r="I15" s="174"/>
      <c r="J15" s="174"/>
    </row>
    <row r="16" spans="2:10" ht="9.75" customHeight="1">
      <c r="B16" s="5"/>
      <c r="C16" s="6"/>
      <c r="D16" s="6"/>
      <c r="E16" s="6"/>
      <c r="F16" s="6"/>
      <c r="G16" s="6"/>
      <c r="H16" s="6"/>
      <c r="I16" s="6"/>
      <c r="J16" s="6"/>
    </row>
    <row r="17" spans="2:21" ht="15" customHeight="1">
      <c r="B17" s="175" t="s">
        <v>12</v>
      </c>
      <c r="C17" s="175"/>
      <c r="D17" s="175"/>
      <c r="E17" s="175"/>
      <c r="F17" s="175"/>
      <c r="G17" s="175"/>
      <c r="H17" s="175"/>
      <c r="I17" s="175"/>
      <c r="J17" s="175"/>
      <c r="U17" s="1" t="s">
        <v>267</v>
      </c>
    </row>
    <row r="18" spans="2:21" ht="15" customHeight="1">
      <c r="B18" s="162" t="s">
        <v>13</v>
      </c>
      <c r="C18" s="162"/>
      <c r="D18" s="162"/>
      <c r="E18" s="162"/>
      <c r="F18" s="162"/>
      <c r="G18" s="162"/>
      <c r="H18" s="162"/>
      <c r="I18" s="162"/>
      <c r="J18" s="162"/>
    </row>
    <row r="19" spans="2:21" s="6" customFormat="1" ht="15" customHeight="1">
      <c r="B19" s="176" t="s">
        <v>14</v>
      </c>
      <c r="C19" s="176"/>
      <c r="D19" s="176"/>
      <c r="E19" s="176"/>
      <c r="F19" s="176"/>
      <c r="G19" s="176"/>
      <c r="H19" s="176"/>
      <c r="I19" s="176"/>
      <c r="J19" s="176"/>
    </row>
    <row r="20" spans="2:21" s="7" customFormat="1" ht="50.1" customHeight="1">
      <c r="B20" s="177" t="s">
        <v>15</v>
      </c>
      <c r="C20" s="178"/>
      <c r="D20" s="177" t="s">
        <v>16</v>
      </c>
      <c r="E20" s="179"/>
      <c r="F20" s="179"/>
      <c r="G20" s="178"/>
      <c r="H20" s="8" t="s">
        <v>17</v>
      </c>
      <c r="I20" s="8" t="s">
        <v>18</v>
      </c>
      <c r="J20" s="8" t="s">
        <v>19</v>
      </c>
    </row>
    <row r="21" spans="2:21" ht="15.75" customHeight="1">
      <c r="B21" s="9" t="s">
        <v>20</v>
      </c>
      <c r="C21" s="10" t="s">
        <v>21</v>
      </c>
      <c r="D21" s="170" t="s">
        <v>21</v>
      </c>
      <c r="E21" s="171"/>
      <c r="F21" s="171"/>
      <c r="G21" s="172"/>
      <c r="H21" s="11"/>
      <c r="I21" s="12">
        <f>SUM(I22,I27,I28)</f>
        <v>259338.15</v>
      </c>
      <c r="J21" s="12">
        <f>SUM(J22,J27,J28)</f>
        <v>208489.78</v>
      </c>
    </row>
    <row r="22" spans="2:21" ht="15.75" customHeight="1">
      <c r="B22" s="13" t="s">
        <v>22</v>
      </c>
      <c r="C22" s="14" t="s">
        <v>23</v>
      </c>
      <c r="D22" s="183" t="s">
        <v>23</v>
      </c>
      <c r="E22" s="184"/>
      <c r="F22" s="184"/>
      <c r="G22" s="185"/>
      <c r="H22" s="15"/>
      <c r="I22" s="16">
        <f>SUM(I23:I26)</f>
        <v>239069.44</v>
      </c>
      <c r="J22" s="16">
        <f>SUM(J23:J26)</f>
        <v>202922.85</v>
      </c>
    </row>
    <row r="23" spans="2:21" ht="15.75" customHeight="1">
      <c r="B23" s="13" t="s">
        <v>24</v>
      </c>
      <c r="C23" s="14" t="s">
        <v>25</v>
      </c>
      <c r="D23" s="183" t="s">
        <v>25</v>
      </c>
      <c r="E23" s="184"/>
      <c r="F23" s="184"/>
      <c r="G23" s="185"/>
      <c r="H23" s="15"/>
      <c r="I23" s="17">
        <v>42.84</v>
      </c>
      <c r="J23" s="17">
        <v>3077.86</v>
      </c>
    </row>
    <row r="24" spans="2:21" ht="15.75" customHeight="1">
      <c r="B24" s="13" t="s">
        <v>27</v>
      </c>
      <c r="C24" s="18" t="s">
        <v>28</v>
      </c>
      <c r="D24" s="180" t="s">
        <v>28</v>
      </c>
      <c r="E24" s="181"/>
      <c r="F24" s="181"/>
      <c r="G24" s="182"/>
      <c r="H24" s="15"/>
      <c r="I24" s="17">
        <v>239026.6</v>
      </c>
      <c r="J24" s="17">
        <v>198251.89</v>
      </c>
    </row>
    <row r="25" spans="2:21" ht="15.75" customHeight="1">
      <c r="B25" s="13" t="s">
        <v>29</v>
      </c>
      <c r="C25" s="14" t="s">
        <v>30</v>
      </c>
      <c r="D25" s="180" t="s">
        <v>30</v>
      </c>
      <c r="E25" s="181"/>
      <c r="F25" s="181"/>
      <c r="G25" s="182"/>
      <c r="H25" s="15"/>
      <c r="I25" s="17" t="s">
        <v>26</v>
      </c>
      <c r="J25" s="17">
        <v>320.17</v>
      </c>
    </row>
    <row r="26" spans="2:21" ht="15.75" customHeight="1">
      <c r="B26" s="13" t="s">
        <v>31</v>
      </c>
      <c r="C26" s="18" t="s">
        <v>32</v>
      </c>
      <c r="D26" s="180" t="s">
        <v>32</v>
      </c>
      <c r="E26" s="181"/>
      <c r="F26" s="181"/>
      <c r="G26" s="182"/>
      <c r="H26" s="15"/>
      <c r="I26" s="17" t="s">
        <v>26</v>
      </c>
      <c r="J26" s="17">
        <v>1272.93</v>
      </c>
    </row>
    <row r="27" spans="2:21" ht="15.75" customHeight="1">
      <c r="B27" s="13" t="s">
        <v>33</v>
      </c>
      <c r="C27" s="14" t="s">
        <v>34</v>
      </c>
      <c r="D27" s="180" t="s">
        <v>34</v>
      </c>
      <c r="E27" s="181"/>
      <c r="F27" s="181"/>
      <c r="G27" s="182"/>
      <c r="H27" s="15"/>
      <c r="I27" s="16"/>
      <c r="J27" s="19"/>
    </row>
    <row r="28" spans="2:21" ht="15.75" customHeight="1">
      <c r="B28" s="13" t="s">
        <v>35</v>
      </c>
      <c r="C28" s="14" t="s">
        <v>36</v>
      </c>
      <c r="D28" s="180" t="s">
        <v>36</v>
      </c>
      <c r="E28" s="181"/>
      <c r="F28" s="181"/>
      <c r="G28" s="182"/>
      <c r="H28" s="31" t="s">
        <v>111</v>
      </c>
      <c r="I28" s="16">
        <f>SUM(I29)+SUM(I30)</f>
        <v>20268.71</v>
      </c>
      <c r="J28" s="16">
        <f>SUM(J29)+SUM(J30)</f>
        <v>5566.93</v>
      </c>
    </row>
    <row r="29" spans="2:21" ht="15.75" customHeight="1">
      <c r="B29" s="13" t="s">
        <v>37</v>
      </c>
      <c r="C29" s="18" t="s">
        <v>38</v>
      </c>
      <c r="D29" s="180" t="s">
        <v>38</v>
      </c>
      <c r="E29" s="181"/>
      <c r="F29" s="181"/>
      <c r="G29" s="182"/>
      <c r="H29" s="15"/>
      <c r="I29" s="17">
        <v>20268.71</v>
      </c>
      <c r="J29" s="17">
        <v>5566.93</v>
      </c>
    </row>
    <row r="30" spans="2:21" ht="15.75" customHeight="1">
      <c r="B30" s="13" t="s">
        <v>39</v>
      </c>
      <c r="C30" s="18" t="s">
        <v>40</v>
      </c>
      <c r="D30" s="180" t="s">
        <v>40</v>
      </c>
      <c r="E30" s="181"/>
      <c r="F30" s="181"/>
      <c r="G30" s="182"/>
      <c r="H30" s="15"/>
      <c r="I30" s="17" t="s">
        <v>26</v>
      </c>
      <c r="J30" s="17" t="s">
        <v>26</v>
      </c>
    </row>
    <row r="31" spans="2:21" ht="15.75" customHeight="1">
      <c r="B31" s="9" t="s">
        <v>41</v>
      </c>
      <c r="C31" s="10" t="s">
        <v>42</v>
      </c>
      <c r="D31" s="170" t="s">
        <v>42</v>
      </c>
      <c r="E31" s="171"/>
      <c r="F31" s="171"/>
      <c r="G31" s="172"/>
      <c r="H31" s="11" t="s">
        <v>110</v>
      </c>
      <c r="I31" s="12">
        <f>SUM(I32:I45)</f>
        <v>253188.02999999997</v>
      </c>
      <c r="J31" s="12">
        <f>SUM(J32:J45)</f>
        <v>202821.21999999997</v>
      </c>
    </row>
    <row r="32" spans="2:21" ht="15.75" customHeight="1">
      <c r="B32" s="13" t="s">
        <v>22</v>
      </c>
      <c r="C32" s="14" t="s">
        <v>43</v>
      </c>
      <c r="D32" s="180" t="s">
        <v>44</v>
      </c>
      <c r="E32" s="181"/>
      <c r="F32" s="181"/>
      <c r="G32" s="182"/>
      <c r="H32" s="15"/>
      <c r="I32" s="17">
        <v>168634.46</v>
      </c>
      <c r="J32" s="17">
        <v>135269.47</v>
      </c>
    </row>
    <row r="33" spans="2:10" ht="15.75" customHeight="1">
      <c r="B33" s="13" t="s">
        <v>33</v>
      </c>
      <c r="C33" s="14" t="s">
        <v>45</v>
      </c>
      <c r="D33" s="180" t="s">
        <v>46</v>
      </c>
      <c r="E33" s="181"/>
      <c r="F33" s="181"/>
      <c r="G33" s="182"/>
      <c r="H33" s="15"/>
      <c r="I33" s="17">
        <v>989.24</v>
      </c>
      <c r="J33" s="17">
        <v>33410.89</v>
      </c>
    </row>
    <row r="34" spans="2:10" ht="15.75" customHeight="1">
      <c r="B34" s="13" t="s">
        <v>35</v>
      </c>
      <c r="C34" s="14" t="s">
        <v>47</v>
      </c>
      <c r="D34" s="180" t="s">
        <v>48</v>
      </c>
      <c r="E34" s="181"/>
      <c r="F34" s="181"/>
      <c r="G34" s="182"/>
      <c r="H34" s="15"/>
      <c r="I34" s="17">
        <v>30119.46</v>
      </c>
      <c r="J34" s="17">
        <v>14031.68</v>
      </c>
    </row>
    <row r="35" spans="2:10" ht="15.75" customHeight="1">
      <c r="B35" s="13" t="s">
        <v>49</v>
      </c>
      <c r="C35" s="14" t="s">
        <v>50</v>
      </c>
      <c r="D35" s="183" t="s">
        <v>51</v>
      </c>
      <c r="E35" s="184"/>
      <c r="F35" s="184"/>
      <c r="G35" s="185"/>
      <c r="H35" s="15"/>
      <c r="I35" s="17" t="s">
        <v>26</v>
      </c>
      <c r="J35" s="17" t="s">
        <v>26</v>
      </c>
    </row>
    <row r="36" spans="2:10" ht="15.75" customHeight="1">
      <c r="B36" s="13" t="s">
        <v>52</v>
      </c>
      <c r="C36" s="14" t="s">
        <v>53</v>
      </c>
      <c r="D36" s="183" t="s">
        <v>54</v>
      </c>
      <c r="E36" s="184"/>
      <c r="F36" s="184"/>
      <c r="G36" s="185"/>
      <c r="H36" s="15"/>
      <c r="I36" s="17">
        <v>10389.82</v>
      </c>
      <c r="J36" s="17">
        <v>3275.26</v>
      </c>
    </row>
    <row r="37" spans="2:10" ht="15.75" customHeight="1">
      <c r="B37" s="13" t="s">
        <v>55</v>
      </c>
      <c r="C37" s="14" t="s">
        <v>56</v>
      </c>
      <c r="D37" s="183" t="s">
        <v>57</v>
      </c>
      <c r="E37" s="184"/>
      <c r="F37" s="184"/>
      <c r="G37" s="185"/>
      <c r="H37" s="15"/>
      <c r="I37" s="17" t="s">
        <v>26</v>
      </c>
      <c r="J37" s="17">
        <v>110</v>
      </c>
    </row>
    <row r="38" spans="2:10" ht="15.75" customHeight="1">
      <c r="B38" s="13" t="s">
        <v>58</v>
      </c>
      <c r="C38" s="14" t="s">
        <v>59</v>
      </c>
      <c r="D38" s="183" t="s">
        <v>60</v>
      </c>
      <c r="E38" s="184"/>
      <c r="F38" s="184"/>
      <c r="G38" s="185"/>
      <c r="H38" s="15"/>
      <c r="I38" s="17">
        <v>5270.15</v>
      </c>
      <c r="J38" s="17">
        <v>1921.57</v>
      </c>
    </row>
    <row r="39" spans="2:10" ht="15.75" customHeight="1">
      <c r="B39" s="13" t="s">
        <v>61</v>
      </c>
      <c r="C39" s="14" t="s">
        <v>62</v>
      </c>
      <c r="D39" s="180" t="s">
        <v>62</v>
      </c>
      <c r="E39" s="181"/>
      <c r="F39" s="181"/>
      <c r="G39" s="182"/>
      <c r="H39" s="15"/>
      <c r="I39" s="17" t="s">
        <v>26</v>
      </c>
      <c r="J39" s="17" t="s">
        <v>26</v>
      </c>
    </row>
    <row r="40" spans="2:10" ht="15.75" customHeight="1">
      <c r="B40" s="13" t="s">
        <v>63</v>
      </c>
      <c r="C40" s="14" t="s">
        <v>64</v>
      </c>
      <c r="D40" s="183" t="s">
        <v>64</v>
      </c>
      <c r="E40" s="184"/>
      <c r="F40" s="184"/>
      <c r="G40" s="185"/>
      <c r="H40" s="15"/>
      <c r="I40" s="17">
        <v>12559.87</v>
      </c>
      <c r="J40" s="17">
        <v>3031.58</v>
      </c>
    </row>
    <row r="41" spans="2:10" ht="15.75" customHeight="1">
      <c r="B41" s="13" t="s">
        <v>65</v>
      </c>
      <c r="C41" s="14" t="s">
        <v>66</v>
      </c>
      <c r="D41" s="180" t="s">
        <v>67</v>
      </c>
      <c r="E41" s="181"/>
      <c r="F41" s="181"/>
      <c r="G41" s="182"/>
      <c r="H41" s="15"/>
      <c r="I41" s="17">
        <v>2190</v>
      </c>
      <c r="J41" s="17"/>
    </row>
    <row r="42" spans="2:10" ht="15.75" customHeight="1">
      <c r="B42" s="13" t="s">
        <v>68</v>
      </c>
      <c r="C42" s="14" t="s">
        <v>69</v>
      </c>
      <c r="D42" s="180" t="s">
        <v>70</v>
      </c>
      <c r="E42" s="181"/>
      <c r="F42" s="181"/>
      <c r="G42" s="182"/>
      <c r="H42" s="15"/>
      <c r="I42" s="17">
        <v>1023.71</v>
      </c>
      <c r="J42" s="17" t="s">
        <v>112</v>
      </c>
    </row>
    <row r="43" spans="2:10" ht="15.75" customHeight="1">
      <c r="B43" s="13" t="s">
        <v>71</v>
      </c>
      <c r="C43" s="14" t="s">
        <v>72</v>
      </c>
      <c r="D43" s="180" t="s">
        <v>73</v>
      </c>
      <c r="E43" s="181"/>
      <c r="F43" s="181"/>
      <c r="G43" s="182"/>
      <c r="H43" s="15"/>
      <c r="I43" s="17" t="s">
        <v>26</v>
      </c>
      <c r="J43" s="17" t="s">
        <v>26</v>
      </c>
    </row>
    <row r="44" spans="2:10" ht="15.75" customHeight="1">
      <c r="B44" s="13" t="s">
        <v>74</v>
      </c>
      <c r="C44" s="14" t="s">
        <v>75</v>
      </c>
      <c r="D44" s="180" t="s">
        <v>76</v>
      </c>
      <c r="E44" s="181"/>
      <c r="F44" s="181"/>
      <c r="G44" s="182"/>
      <c r="H44" s="15"/>
      <c r="I44" s="17">
        <v>22011.32</v>
      </c>
      <c r="J44" s="17">
        <v>11770.77</v>
      </c>
    </row>
    <row r="45" spans="2:10" ht="15.75" customHeight="1">
      <c r="B45" s="13" t="s">
        <v>77</v>
      </c>
      <c r="C45" s="14" t="s">
        <v>78</v>
      </c>
      <c r="D45" s="186" t="s">
        <v>79</v>
      </c>
      <c r="E45" s="187"/>
      <c r="F45" s="187"/>
      <c r="G45" s="188"/>
      <c r="H45" s="15"/>
      <c r="I45" s="17" t="s">
        <v>26</v>
      </c>
      <c r="J45" s="17" t="s">
        <v>26</v>
      </c>
    </row>
    <row r="46" spans="2:10" ht="15.75" customHeight="1">
      <c r="B46" s="10" t="s">
        <v>80</v>
      </c>
      <c r="C46" s="20" t="s">
        <v>81</v>
      </c>
      <c r="D46" s="189" t="s">
        <v>81</v>
      </c>
      <c r="E46" s="190"/>
      <c r="F46" s="190"/>
      <c r="G46" s="191"/>
      <c r="H46" s="11"/>
      <c r="I46" s="12">
        <f>I21-I31</f>
        <v>6150.1200000000244</v>
      </c>
      <c r="J46" s="12">
        <f>J21-J31</f>
        <v>5668.5600000000268</v>
      </c>
    </row>
    <row r="47" spans="2:10" ht="15.75" customHeight="1">
      <c r="B47" s="10" t="s">
        <v>82</v>
      </c>
      <c r="C47" s="10" t="s">
        <v>83</v>
      </c>
      <c r="D47" s="192" t="s">
        <v>83</v>
      </c>
      <c r="E47" s="193"/>
      <c r="F47" s="193"/>
      <c r="G47" s="194"/>
      <c r="H47" s="21"/>
      <c r="I47" s="12">
        <f>IF(TYPE(I48)=1,I48,0)+IF(TYPE(I49)=1,I49,0)+IF(TYPE(I50)=1,I50,0)</f>
        <v>0</v>
      </c>
      <c r="J47" s="12">
        <f>IF(TYPE(J48)=1,J48,0)+IF(TYPE(J49)=1,J49,0)+IF(TYPE(J50)=1,J50,0)</f>
        <v>0</v>
      </c>
    </row>
    <row r="48" spans="2:10" ht="15.75" customHeight="1">
      <c r="B48" s="18" t="s">
        <v>84</v>
      </c>
      <c r="C48" s="14" t="s">
        <v>85</v>
      </c>
      <c r="D48" s="186" t="s">
        <v>86</v>
      </c>
      <c r="E48" s="187"/>
      <c r="F48" s="187"/>
      <c r="G48" s="188"/>
      <c r="H48" s="22"/>
      <c r="I48" s="16"/>
      <c r="J48" s="17"/>
    </row>
    <row r="49" spans="1:10" ht="15.75" customHeight="1">
      <c r="B49" s="18" t="s">
        <v>33</v>
      </c>
      <c r="C49" s="14" t="s">
        <v>87</v>
      </c>
      <c r="D49" s="186" t="s">
        <v>87</v>
      </c>
      <c r="E49" s="187"/>
      <c r="F49" s="187"/>
      <c r="G49" s="188"/>
      <c r="H49" s="22"/>
      <c r="I49" s="17"/>
      <c r="J49" s="17"/>
    </row>
    <row r="50" spans="1:10" ht="15.75" customHeight="1">
      <c r="B50" s="18" t="s">
        <v>88</v>
      </c>
      <c r="C50" s="14" t="s">
        <v>89</v>
      </c>
      <c r="D50" s="186" t="s">
        <v>90</v>
      </c>
      <c r="E50" s="187"/>
      <c r="F50" s="187"/>
      <c r="G50" s="188"/>
      <c r="H50" s="22"/>
      <c r="I50" s="17" t="s">
        <v>26</v>
      </c>
      <c r="J50" s="17" t="s">
        <v>26</v>
      </c>
    </row>
    <row r="51" spans="1:10" ht="15.75" customHeight="1">
      <c r="B51" s="10" t="s">
        <v>91</v>
      </c>
      <c r="C51" s="20" t="s">
        <v>92</v>
      </c>
      <c r="D51" s="189" t="s">
        <v>92</v>
      </c>
      <c r="E51" s="190"/>
      <c r="F51" s="190"/>
      <c r="G51" s="191"/>
      <c r="H51" s="21"/>
      <c r="I51" s="17" t="s">
        <v>26</v>
      </c>
      <c r="J51" s="17" t="s">
        <v>26</v>
      </c>
    </row>
    <row r="52" spans="1:10" ht="30" customHeight="1">
      <c r="B52" s="10" t="s">
        <v>93</v>
      </c>
      <c r="C52" s="20" t="s">
        <v>94</v>
      </c>
      <c r="D52" s="195" t="s">
        <v>94</v>
      </c>
      <c r="E52" s="196"/>
      <c r="F52" s="196"/>
      <c r="G52" s="197"/>
      <c r="H52" s="21"/>
      <c r="I52" s="17" t="s">
        <v>26</v>
      </c>
      <c r="J52" s="17" t="s">
        <v>26</v>
      </c>
    </row>
    <row r="53" spans="1:10" ht="15.75" customHeight="1">
      <c r="B53" s="10" t="s">
        <v>95</v>
      </c>
      <c r="C53" s="20" t="s">
        <v>96</v>
      </c>
      <c r="D53" s="189" t="s">
        <v>96</v>
      </c>
      <c r="E53" s="190"/>
      <c r="F53" s="190"/>
      <c r="G53" s="191"/>
      <c r="H53" s="21"/>
      <c r="I53" s="17" t="s">
        <v>26</v>
      </c>
      <c r="J53" s="17" t="s">
        <v>26</v>
      </c>
    </row>
    <row r="54" spans="1:10" ht="30" customHeight="1">
      <c r="B54" s="10" t="s">
        <v>97</v>
      </c>
      <c r="C54" s="10" t="s">
        <v>98</v>
      </c>
      <c r="D54" s="170" t="s">
        <v>98</v>
      </c>
      <c r="E54" s="171"/>
      <c r="F54" s="171"/>
      <c r="G54" s="172"/>
      <c r="H54" s="21"/>
      <c r="I54" s="12">
        <f>SUM(I46,I47,I51,I52,I53)</f>
        <v>6150.1200000000244</v>
      </c>
      <c r="J54" s="12">
        <f>SUM(J46,J47,J51,J52,J53)</f>
        <v>5668.5600000000268</v>
      </c>
    </row>
    <row r="55" spans="1:10" ht="15.75" customHeight="1">
      <c r="B55" s="10" t="s">
        <v>22</v>
      </c>
      <c r="C55" s="10" t="s">
        <v>99</v>
      </c>
      <c r="D55" s="192" t="s">
        <v>99</v>
      </c>
      <c r="E55" s="193"/>
      <c r="F55" s="193"/>
      <c r="G55" s="194"/>
      <c r="H55" s="21"/>
      <c r="I55" s="17" t="s">
        <v>26</v>
      </c>
      <c r="J55" s="17" t="s">
        <v>26</v>
      </c>
    </row>
    <row r="56" spans="1:10" ht="15.75" customHeight="1">
      <c r="B56" s="10" t="s">
        <v>100</v>
      </c>
      <c r="C56" s="20" t="s">
        <v>101</v>
      </c>
      <c r="D56" s="189" t="s">
        <v>101</v>
      </c>
      <c r="E56" s="190"/>
      <c r="F56" s="190"/>
      <c r="G56" s="191"/>
      <c r="H56" s="21" t="s">
        <v>109</v>
      </c>
      <c r="I56" s="12">
        <f>SUM(I54,I55)</f>
        <v>6150.1200000000244</v>
      </c>
      <c r="J56" s="12">
        <f>SUM(J54,J55)</f>
        <v>5668.5600000000268</v>
      </c>
    </row>
    <row r="57" spans="1:10" ht="15.75" customHeight="1">
      <c r="B57" s="18" t="s">
        <v>22</v>
      </c>
      <c r="C57" s="14" t="s">
        <v>102</v>
      </c>
      <c r="D57" s="186" t="s">
        <v>102</v>
      </c>
      <c r="E57" s="187"/>
      <c r="F57" s="187"/>
      <c r="G57" s="188"/>
      <c r="H57" s="22"/>
      <c r="I57" s="16"/>
      <c r="J57" s="16"/>
    </row>
    <row r="58" spans="1:10" ht="15.75" customHeight="1">
      <c r="B58" s="18" t="s">
        <v>33</v>
      </c>
      <c r="C58" s="14" t="s">
        <v>103</v>
      </c>
      <c r="D58" s="186" t="s">
        <v>103</v>
      </c>
      <c r="E58" s="187"/>
      <c r="F58" s="187"/>
      <c r="G58" s="188"/>
      <c r="H58" s="22"/>
      <c r="I58" s="16"/>
      <c r="J58" s="16"/>
    </row>
    <row r="59" spans="1:10" ht="11.25" customHeight="1">
      <c r="B59" s="23"/>
      <c r="C59" s="23"/>
      <c r="D59" s="23"/>
      <c r="E59" s="23"/>
      <c r="H59" s="24"/>
      <c r="I59" s="24"/>
      <c r="J59" s="24"/>
    </row>
    <row r="60" spans="1:10" ht="13.5" customHeight="1">
      <c r="B60" s="200" t="s">
        <v>275</v>
      </c>
      <c r="C60" s="200"/>
      <c r="D60" s="200"/>
      <c r="E60" s="200"/>
      <c r="F60" s="200"/>
      <c r="G60" s="200"/>
      <c r="H60" s="25"/>
      <c r="I60" s="201" t="s">
        <v>276</v>
      </c>
      <c r="J60" s="202"/>
    </row>
    <row r="61" spans="1:10" s="6" customFormat="1" ht="18.75" customHeight="1">
      <c r="B61" s="203" t="s">
        <v>104</v>
      </c>
      <c r="C61" s="203"/>
      <c r="D61" s="203"/>
      <c r="E61" s="203"/>
      <c r="F61" s="203"/>
      <c r="G61" s="203"/>
      <c r="H61" s="26" t="s">
        <v>105</v>
      </c>
      <c r="I61" s="204" t="s">
        <v>106</v>
      </c>
      <c r="J61" s="204"/>
    </row>
    <row r="62" spans="1:10" s="6" customFormat="1" ht="15" customHeight="1">
      <c r="B62" s="164" t="s">
        <v>278</v>
      </c>
      <c r="C62" s="164"/>
      <c r="D62" s="164"/>
      <c r="E62" s="164"/>
      <c r="F62" s="164"/>
      <c r="G62" s="164"/>
      <c r="H62" s="27"/>
      <c r="I62" s="28"/>
      <c r="J62" s="28"/>
    </row>
    <row r="63" spans="1:10" s="6" customFormat="1" ht="15" customHeight="1">
      <c r="A63" s="163" t="s">
        <v>279</v>
      </c>
      <c r="B63" s="163"/>
      <c r="C63" s="163"/>
      <c r="D63" s="163"/>
      <c r="E63" s="163"/>
      <c r="F63" s="163"/>
      <c r="G63" s="163"/>
      <c r="H63" s="29"/>
      <c r="I63" s="201" t="s">
        <v>277</v>
      </c>
      <c r="J63" s="202"/>
    </row>
    <row r="64" spans="1:10" s="6" customFormat="1" ht="12" customHeight="1">
      <c r="B64" s="198" t="s">
        <v>107</v>
      </c>
      <c r="C64" s="198"/>
      <c r="D64" s="198"/>
      <c r="E64" s="198"/>
      <c r="F64" s="198"/>
      <c r="G64" s="198"/>
      <c r="H64" s="30" t="s">
        <v>108</v>
      </c>
      <c r="I64" s="199" t="s">
        <v>106</v>
      </c>
      <c r="J64" s="199"/>
    </row>
    <row r="65" spans="2:5">
      <c r="B65" s="139" t="s">
        <v>280</v>
      </c>
      <c r="C65" s="139"/>
      <c r="D65" s="139"/>
      <c r="E65" s="139"/>
    </row>
  </sheetData>
  <mergeCells count="65">
    <mergeCell ref="B64:G64"/>
    <mergeCell ref="I64:J64"/>
    <mergeCell ref="D58:G58"/>
    <mergeCell ref="B60:G60"/>
    <mergeCell ref="I60:J60"/>
    <mergeCell ref="B61:G61"/>
    <mergeCell ref="I61:J61"/>
    <mergeCell ref="I63:J63"/>
    <mergeCell ref="D57:G57"/>
    <mergeCell ref="D46:G46"/>
    <mergeCell ref="D47:G47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D45:G45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33:G33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B17:J17"/>
    <mergeCell ref="B18:J18"/>
    <mergeCell ref="B19:J19"/>
    <mergeCell ref="B20:C20"/>
    <mergeCell ref="D20:G20"/>
    <mergeCell ref="B65:E65"/>
    <mergeCell ref="B9:J9"/>
    <mergeCell ref="A63:G63"/>
    <mergeCell ref="B62:G62"/>
    <mergeCell ref="B1:J1"/>
    <mergeCell ref="B5:J5"/>
    <mergeCell ref="B6:J6"/>
    <mergeCell ref="B7:J7"/>
    <mergeCell ref="B8:J8"/>
    <mergeCell ref="D21:G21"/>
    <mergeCell ref="B10:J10"/>
    <mergeCell ref="B11:J11"/>
    <mergeCell ref="B12:J12"/>
    <mergeCell ref="B13:J13"/>
    <mergeCell ref="B14:J14"/>
    <mergeCell ref="B15:J15"/>
  </mergeCells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B7278-7DB3-4CE7-A569-3A6373B665F8}">
  <dimension ref="A1:O32"/>
  <sheetViews>
    <sheetView topLeftCell="A5" zoomScaleNormal="100" workbookViewId="0">
      <selection activeCell="J25" sqref="J25"/>
    </sheetView>
  </sheetViews>
  <sheetFormatPr defaultRowHeight="15"/>
  <cols>
    <col min="1" max="1" width="9.140625" style="3"/>
    <col min="2" max="2" width="6" style="115" customWidth="1"/>
    <col min="3" max="3" width="32.85546875" style="3" customWidth="1"/>
    <col min="4" max="11" width="15.7109375" style="3" customWidth="1"/>
    <col min="12" max="12" width="13.140625" style="3" customWidth="1"/>
    <col min="13" max="14" width="15.7109375" style="3" customWidth="1"/>
    <col min="15" max="15" width="20.28515625" style="3" customWidth="1"/>
    <col min="16" max="16384" width="9.140625" style="3"/>
  </cols>
  <sheetData>
    <row r="1" spans="2:15">
      <c r="B1" s="205" t="s">
        <v>0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2:15" ht="15" customHeight="1">
      <c r="J2" s="3" t="s">
        <v>227</v>
      </c>
    </row>
    <row r="3" spans="2:15" ht="15" customHeight="1">
      <c r="J3" s="3" t="s">
        <v>228</v>
      </c>
    </row>
    <row r="5" spans="2:15" ht="15" customHeight="1">
      <c r="B5" s="206" t="s">
        <v>229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</row>
    <row r="6" spans="2:15">
      <c r="B6" s="206" t="s">
        <v>230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</row>
    <row r="8" spans="2:15" ht="15" customHeight="1">
      <c r="B8" s="206" t="s">
        <v>231</v>
      </c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</row>
    <row r="10" spans="2:15" ht="15" customHeight="1">
      <c r="B10" s="207" t="s">
        <v>15</v>
      </c>
      <c r="C10" s="207" t="s">
        <v>232</v>
      </c>
      <c r="D10" s="207" t="s">
        <v>233</v>
      </c>
      <c r="E10" s="209" t="s">
        <v>234</v>
      </c>
      <c r="F10" s="210"/>
      <c r="G10" s="210"/>
      <c r="H10" s="210"/>
      <c r="I10" s="210"/>
      <c r="J10" s="210"/>
      <c r="K10" s="210"/>
      <c r="L10" s="210"/>
      <c r="M10" s="211"/>
      <c r="N10" s="207" t="s">
        <v>235</v>
      </c>
    </row>
    <row r="11" spans="2:15" ht="114">
      <c r="B11" s="208"/>
      <c r="C11" s="208"/>
      <c r="D11" s="208"/>
      <c r="E11" s="116" t="s">
        <v>236</v>
      </c>
      <c r="F11" s="116" t="s">
        <v>237</v>
      </c>
      <c r="G11" s="116" t="s">
        <v>238</v>
      </c>
      <c r="H11" s="116" t="s">
        <v>239</v>
      </c>
      <c r="I11" s="116" t="s">
        <v>240</v>
      </c>
      <c r="J11" s="117" t="s">
        <v>241</v>
      </c>
      <c r="K11" s="116" t="s">
        <v>242</v>
      </c>
      <c r="L11" s="116" t="s">
        <v>243</v>
      </c>
      <c r="M11" s="118" t="s">
        <v>244</v>
      </c>
      <c r="N11" s="208"/>
    </row>
    <row r="12" spans="2:15" ht="15" customHeight="1">
      <c r="B12" s="72">
        <v>1</v>
      </c>
      <c r="C12" s="72">
        <v>2</v>
      </c>
      <c r="D12" s="72">
        <v>3</v>
      </c>
      <c r="E12" s="72">
        <v>4</v>
      </c>
      <c r="F12" s="72">
        <v>5</v>
      </c>
      <c r="G12" s="72">
        <v>6</v>
      </c>
      <c r="H12" s="72">
        <v>7</v>
      </c>
      <c r="I12" s="72">
        <v>8</v>
      </c>
      <c r="J12" s="72">
        <v>9</v>
      </c>
      <c r="K12" s="72">
        <v>10</v>
      </c>
      <c r="L12" s="119" t="s">
        <v>245</v>
      </c>
      <c r="M12" s="72">
        <v>12</v>
      </c>
      <c r="N12" s="72">
        <v>13</v>
      </c>
    </row>
    <row r="13" spans="2:15" ht="71.25">
      <c r="B13" s="120" t="s">
        <v>246</v>
      </c>
      <c r="C13" s="121" t="s">
        <v>247</v>
      </c>
      <c r="D13" s="122">
        <f t="shared" ref="D13:M13" si="0">SUM(D14:D15)</f>
        <v>182529.91</v>
      </c>
      <c r="E13" s="122">
        <f t="shared" si="0"/>
        <v>0</v>
      </c>
      <c r="F13" s="122">
        <f t="shared" si="0"/>
        <v>0</v>
      </c>
      <c r="G13" s="122">
        <f t="shared" si="0"/>
        <v>42.84</v>
      </c>
      <c r="H13" s="122">
        <f t="shared" si="0"/>
        <v>0</v>
      </c>
      <c r="I13" s="122">
        <f t="shared" si="0"/>
        <v>0</v>
      </c>
      <c r="J13" s="122">
        <f t="shared" si="0"/>
        <v>-42.84</v>
      </c>
      <c r="K13" s="122">
        <f t="shared" si="0"/>
        <v>0</v>
      </c>
      <c r="L13" s="122">
        <f t="shared" si="0"/>
        <v>0</v>
      </c>
      <c r="M13" s="122">
        <f t="shared" si="0"/>
        <v>0</v>
      </c>
      <c r="N13" s="122">
        <f t="shared" ref="N13:N25" si="1">SUM(D13:M13)</f>
        <v>182529.91</v>
      </c>
      <c r="O13" s="123"/>
    </row>
    <row r="14" spans="2:15" ht="15.75">
      <c r="B14" s="124" t="s">
        <v>248</v>
      </c>
      <c r="C14" s="125" t="s">
        <v>249</v>
      </c>
      <c r="D14" s="126">
        <v>182529.91</v>
      </c>
      <c r="E14" s="126">
        <v>0</v>
      </c>
      <c r="F14" s="126" t="s">
        <v>26</v>
      </c>
      <c r="G14" s="126">
        <v>42.84</v>
      </c>
      <c r="H14" s="126" t="s">
        <v>26</v>
      </c>
      <c r="I14" s="126" t="s">
        <v>26</v>
      </c>
      <c r="J14" s="126">
        <v>-42.84</v>
      </c>
      <c r="K14" s="126" t="s">
        <v>26</v>
      </c>
      <c r="L14" s="126" t="s">
        <v>26</v>
      </c>
      <c r="M14" s="126" t="s">
        <v>26</v>
      </c>
      <c r="N14" s="126">
        <f t="shared" si="1"/>
        <v>182529.91</v>
      </c>
      <c r="O14" s="127"/>
    </row>
    <row r="15" spans="2:15" ht="15.75">
      <c r="B15" s="124" t="s">
        <v>250</v>
      </c>
      <c r="C15" s="125" t="s">
        <v>251</v>
      </c>
      <c r="D15" s="126" t="s">
        <v>26</v>
      </c>
      <c r="E15" s="126" t="s">
        <v>26</v>
      </c>
      <c r="F15" s="126" t="s">
        <v>26</v>
      </c>
      <c r="G15" s="126" t="s">
        <v>26</v>
      </c>
      <c r="H15" s="126" t="s">
        <v>26</v>
      </c>
      <c r="I15" s="126" t="s">
        <v>26</v>
      </c>
      <c r="J15" s="126" t="s">
        <v>26</v>
      </c>
      <c r="K15" s="126" t="s">
        <v>26</v>
      </c>
      <c r="L15" s="126" t="s">
        <v>26</v>
      </c>
      <c r="M15" s="126" t="s">
        <v>26</v>
      </c>
      <c r="N15" s="126">
        <f t="shared" si="1"/>
        <v>0</v>
      </c>
      <c r="O15" s="123"/>
    </row>
    <row r="16" spans="2:15" ht="85.5">
      <c r="B16" s="120" t="s">
        <v>252</v>
      </c>
      <c r="C16" s="121" t="s">
        <v>253</v>
      </c>
      <c r="D16" s="122">
        <f t="shared" ref="D16:M16" si="2">SUM(D17:D18)</f>
        <v>1091005.21</v>
      </c>
      <c r="E16" s="122">
        <f t="shared" si="2"/>
        <v>258678.09</v>
      </c>
      <c r="F16" s="122">
        <f t="shared" si="2"/>
        <v>0</v>
      </c>
      <c r="G16" s="122">
        <f t="shared" si="2"/>
        <v>31.05</v>
      </c>
      <c r="H16" s="122">
        <f t="shared" si="2"/>
        <v>0</v>
      </c>
      <c r="I16" s="122">
        <f t="shared" si="2"/>
        <v>0</v>
      </c>
      <c r="J16" s="122">
        <f t="shared" si="2"/>
        <v>-242480.02000000002</v>
      </c>
      <c r="K16" s="122">
        <f t="shared" si="2"/>
        <v>0</v>
      </c>
      <c r="L16" s="122">
        <f t="shared" si="2"/>
        <v>0</v>
      </c>
      <c r="M16" s="122">
        <f t="shared" si="2"/>
        <v>0</v>
      </c>
      <c r="N16" s="122">
        <f t="shared" si="1"/>
        <v>1107234.33</v>
      </c>
      <c r="O16" s="123"/>
    </row>
    <row r="17" spans="1:15" ht="15.75">
      <c r="B17" s="124" t="s">
        <v>254</v>
      </c>
      <c r="C17" s="125" t="s">
        <v>249</v>
      </c>
      <c r="D17" s="126">
        <v>1091005.21</v>
      </c>
      <c r="E17" s="126">
        <v>30932.68</v>
      </c>
      <c r="F17" s="126" t="s">
        <v>26</v>
      </c>
      <c r="G17" s="126">
        <v>31.05</v>
      </c>
      <c r="H17" s="126" t="s">
        <v>26</v>
      </c>
      <c r="I17" s="126" t="s">
        <v>26</v>
      </c>
      <c r="J17" s="126">
        <v>-14734.61</v>
      </c>
      <c r="K17" s="126" t="s">
        <v>26</v>
      </c>
      <c r="L17" s="126" t="s">
        <v>26</v>
      </c>
      <c r="M17" s="126">
        <v>0</v>
      </c>
      <c r="N17" s="126">
        <f t="shared" si="1"/>
        <v>1107234.3299999998</v>
      </c>
      <c r="O17" s="123"/>
    </row>
    <row r="18" spans="1:15" ht="15.75">
      <c r="B18" s="124" t="s">
        <v>255</v>
      </c>
      <c r="C18" s="125" t="s">
        <v>251</v>
      </c>
      <c r="D18" s="126" t="s">
        <v>26</v>
      </c>
      <c r="E18" s="126">
        <v>227745.41</v>
      </c>
      <c r="F18" s="126" t="s">
        <v>26</v>
      </c>
      <c r="G18" s="126" t="s">
        <v>26</v>
      </c>
      <c r="H18" s="126" t="s">
        <v>26</v>
      </c>
      <c r="I18" s="126" t="s">
        <v>26</v>
      </c>
      <c r="J18" s="126">
        <v>-227745.41</v>
      </c>
      <c r="K18" s="126" t="s">
        <v>26</v>
      </c>
      <c r="L18" s="126" t="s">
        <v>26</v>
      </c>
      <c r="M18" s="126">
        <v>0</v>
      </c>
      <c r="N18" s="126">
        <f t="shared" si="1"/>
        <v>0</v>
      </c>
      <c r="O18" s="123"/>
    </row>
    <row r="19" spans="1:15" ht="114">
      <c r="B19" s="120" t="s">
        <v>256</v>
      </c>
      <c r="C19" s="121" t="s">
        <v>257</v>
      </c>
      <c r="D19" s="122">
        <f t="shared" ref="D19:M19" si="3">SUM(D20:D21)</f>
        <v>92529.39</v>
      </c>
      <c r="E19" s="122">
        <f t="shared" si="3"/>
        <v>0</v>
      </c>
      <c r="F19" s="122">
        <f t="shared" si="3"/>
        <v>0</v>
      </c>
      <c r="G19" s="122">
        <f t="shared" si="3"/>
        <v>0</v>
      </c>
      <c r="H19" s="122">
        <f t="shared" si="3"/>
        <v>0</v>
      </c>
      <c r="I19" s="122">
        <f t="shared" si="3"/>
        <v>0</v>
      </c>
      <c r="J19" s="122">
        <f t="shared" si="3"/>
        <v>0</v>
      </c>
      <c r="K19" s="122">
        <f t="shared" si="3"/>
        <v>0</v>
      </c>
      <c r="L19" s="122">
        <f t="shared" si="3"/>
        <v>0</v>
      </c>
      <c r="M19" s="122">
        <f t="shared" si="3"/>
        <v>0</v>
      </c>
      <c r="N19" s="122">
        <f t="shared" si="1"/>
        <v>92529.39</v>
      </c>
      <c r="O19" s="123"/>
    </row>
    <row r="20" spans="1:15" ht="15.75">
      <c r="B20" s="124" t="s">
        <v>258</v>
      </c>
      <c r="C20" s="125" t="s">
        <v>249</v>
      </c>
      <c r="D20" s="126">
        <v>92529.39</v>
      </c>
      <c r="E20" s="126" t="s">
        <v>26</v>
      </c>
      <c r="F20" s="126" t="s">
        <v>26</v>
      </c>
      <c r="G20" s="126" t="s">
        <v>26</v>
      </c>
      <c r="H20" s="126" t="s">
        <v>26</v>
      </c>
      <c r="I20" s="126" t="s">
        <v>26</v>
      </c>
      <c r="J20" s="126" t="s">
        <v>26</v>
      </c>
      <c r="K20" s="126" t="s">
        <v>26</v>
      </c>
      <c r="L20" s="126" t="s">
        <v>26</v>
      </c>
      <c r="M20" s="126" t="s">
        <v>26</v>
      </c>
      <c r="N20" s="126">
        <f t="shared" si="1"/>
        <v>92529.39</v>
      </c>
      <c r="O20" s="123"/>
    </row>
    <row r="21" spans="1:15" ht="15.75">
      <c r="B21" s="124" t="s">
        <v>259</v>
      </c>
      <c r="C21" s="125" t="s">
        <v>251</v>
      </c>
      <c r="D21" s="126" t="s">
        <v>26</v>
      </c>
      <c r="E21" s="126" t="s">
        <v>26</v>
      </c>
      <c r="F21" s="126" t="s">
        <v>26</v>
      </c>
      <c r="G21" s="126" t="s">
        <v>26</v>
      </c>
      <c r="H21" s="126" t="s">
        <v>26</v>
      </c>
      <c r="I21" s="126" t="s">
        <v>26</v>
      </c>
      <c r="J21" s="126" t="s">
        <v>26</v>
      </c>
      <c r="K21" s="126" t="s">
        <v>26</v>
      </c>
      <c r="L21" s="126" t="s">
        <v>26</v>
      </c>
      <c r="M21" s="126" t="s">
        <v>26</v>
      </c>
      <c r="N21" s="126">
        <f t="shared" si="1"/>
        <v>0</v>
      </c>
      <c r="O21" s="123"/>
    </row>
    <row r="22" spans="1:15" ht="15.75">
      <c r="B22" s="120" t="s">
        <v>260</v>
      </c>
      <c r="C22" s="121" t="s">
        <v>261</v>
      </c>
      <c r="D22" s="122">
        <f t="shared" ref="D22:M22" si="4">SUM(D23:D24)</f>
        <v>1132.6099999999999</v>
      </c>
      <c r="E22" s="122">
        <f t="shared" si="4"/>
        <v>410</v>
      </c>
      <c r="F22" s="122">
        <f t="shared" si="4"/>
        <v>0</v>
      </c>
      <c r="G22" s="122">
        <f t="shared" si="4"/>
        <v>0</v>
      </c>
      <c r="H22" s="122">
        <f t="shared" si="4"/>
        <v>0</v>
      </c>
      <c r="I22" s="122">
        <f t="shared" si="4"/>
        <v>0</v>
      </c>
      <c r="J22" s="122">
        <f t="shared" si="4"/>
        <v>0</v>
      </c>
      <c r="K22" s="122">
        <f t="shared" si="4"/>
        <v>0</v>
      </c>
      <c r="L22" s="122">
        <f t="shared" si="4"/>
        <v>0</v>
      </c>
      <c r="M22" s="122">
        <f t="shared" si="4"/>
        <v>0</v>
      </c>
      <c r="N22" s="122">
        <f t="shared" si="1"/>
        <v>1542.61</v>
      </c>
      <c r="O22" s="123"/>
    </row>
    <row r="23" spans="1:15" ht="15.75">
      <c r="B23" s="124" t="s">
        <v>262</v>
      </c>
      <c r="C23" s="125" t="s">
        <v>249</v>
      </c>
      <c r="D23" s="126" t="s">
        <v>26</v>
      </c>
      <c r="E23" s="126" t="s">
        <v>26</v>
      </c>
      <c r="F23" s="126" t="s">
        <v>26</v>
      </c>
      <c r="G23" s="126" t="s">
        <v>26</v>
      </c>
      <c r="H23" s="126" t="s">
        <v>26</v>
      </c>
      <c r="I23" s="126" t="s">
        <v>26</v>
      </c>
      <c r="J23" s="126" t="s">
        <v>26</v>
      </c>
      <c r="K23" s="126" t="s">
        <v>26</v>
      </c>
      <c r="L23" s="126" t="s">
        <v>26</v>
      </c>
      <c r="M23" s="126" t="s">
        <v>26</v>
      </c>
      <c r="N23" s="126">
        <f t="shared" si="1"/>
        <v>0</v>
      </c>
      <c r="O23" s="123"/>
    </row>
    <row r="24" spans="1:15" ht="15.75">
      <c r="B24" s="124" t="s">
        <v>263</v>
      </c>
      <c r="C24" s="125" t="s">
        <v>251</v>
      </c>
      <c r="D24" s="126">
        <v>1132.6099999999999</v>
      </c>
      <c r="E24" s="126">
        <v>410</v>
      </c>
      <c r="F24" s="126" t="s">
        <v>26</v>
      </c>
      <c r="G24" s="126" t="s">
        <v>26</v>
      </c>
      <c r="H24" s="126" t="s">
        <v>26</v>
      </c>
      <c r="I24" s="126" t="s">
        <v>26</v>
      </c>
      <c r="J24" s="126" t="s">
        <v>26</v>
      </c>
      <c r="K24" s="126" t="s">
        <v>26</v>
      </c>
      <c r="L24" s="126" t="s">
        <v>26</v>
      </c>
      <c r="M24" s="126" t="s">
        <v>26</v>
      </c>
      <c r="N24" s="126">
        <f t="shared" si="1"/>
        <v>1542.61</v>
      </c>
      <c r="O24" s="123"/>
    </row>
    <row r="25" spans="1:15" ht="15.75">
      <c r="B25" s="120" t="s">
        <v>264</v>
      </c>
      <c r="C25" s="121" t="s">
        <v>265</v>
      </c>
      <c r="D25" s="122">
        <f t="shared" ref="D25:M25" si="5">SUM(D13,D16,D19,D22)</f>
        <v>1367197.1199999999</v>
      </c>
      <c r="E25" s="122">
        <f t="shared" si="5"/>
        <v>259088.09</v>
      </c>
      <c r="F25" s="122">
        <f t="shared" si="5"/>
        <v>0</v>
      </c>
      <c r="G25" s="122">
        <f t="shared" si="5"/>
        <v>73.89</v>
      </c>
      <c r="H25" s="122">
        <f t="shared" si="5"/>
        <v>0</v>
      </c>
      <c r="I25" s="122">
        <f t="shared" si="5"/>
        <v>0</v>
      </c>
      <c r="J25" s="122">
        <f t="shared" si="5"/>
        <v>-242522.86000000002</v>
      </c>
      <c r="K25" s="122">
        <f t="shared" si="5"/>
        <v>0</v>
      </c>
      <c r="L25" s="122">
        <f t="shared" si="5"/>
        <v>0</v>
      </c>
      <c r="M25" s="122">
        <f t="shared" si="5"/>
        <v>0</v>
      </c>
      <c r="N25" s="122">
        <f t="shared" si="1"/>
        <v>1383836.2399999998</v>
      </c>
      <c r="O25" s="123"/>
    </row>
    <row r="26" spans="1:15" ht="15" customHeight="1">
      <c r="B26" s="128" t="s">
        <v>266</v>
      </c>
    </row>
    <row r="27" spans="1:15" customFormat="1" ht="12.75">
      <c r="A27" s="129"/>
      <c r="B27" s="130"/>
      <c r="C27" s="130"/>
      <c r="D27" s="130"/>
      <c r="E27" s="130"/>
      <c r="F27" s="130"/>
    </row>
    <row r="28" spans="1:15" customFormat="1" ht="12.75">
      <c r="A28" s="129"/>
      <c r="B28" s="130"/>
      <c r="C28" s="130"/>
      <c r="D28" s="130"/>
      <c r="E28" s="130"/>
      <c r="F28" s="130"/>
    </row>
    <row r="29" spans="1:15" s="34" customFormat="1" ht="12.75" customHeight="1">
      <c r="A29" s="129"/>
      <c r="C29" s="136"/>
      <c r="D29" s="136"/>
      <c r="E29" s="136"/>
      <c r="F29" s="136"/>
      <c r="G29" s="136"/>
      <c r="H29" s="136"/>
    </row>
    <row r="30" spans="1:15" s="34" customFormat="1" ht="12.75" customHeight="1">
      <c r="A30" s="129"/>
    </row>
    <row r="31" spans="1:15" s="34" customFormat="1" ht="1.5" customHeight="1">
      <c r="A31" s="129"/>
    </row>
    <row r="32" spans="1:15" s="132" customFormat="1" ht="12.75" hidden="1" customHeight="1">
      <c r="A32" s="131"/>
    </row>
  </sheetData>
  <mergeCells count="10">
    <mergeCell ref="C29:H29"/>
    <mergeCell ref="B1:N1"/>
    <mergeCell ref="B5:N5"/>
    <mergeCell ref="B6:N6"/>
    <mergeCell ref="B8:N8"/>
    <mergeCell ref="B10:B11"/>
    <mergeCell ref="C10:C11"/>
    <mergeCell ref="D10:D11"/>
    <mergeCell ref="E10:M10"/>
    <mergeCell ref="N10:N11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Įvardytieji diapazonai</vt:lpstr>
      </vt:variant>
      <vt:variant>
        <vt:i4>1</vt:i4>
      </vt:variant>
    </vt:vector>
  </HeadingPairs>
  <TitlesOfParts>
    <vt:vector size="4" baseType="lpstr">
      <vt:lpstr>FBA</vt:lpstr>
      <vt:lpstr>VRA</vt:lpstr>
      <vt:lpstr>FS  pagal šaltinį</vt:lpstr>
      <vt:lpstr>VRA!Print_Titles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Anna Belych</dc:creator>
  <cp:lastModifiedBy>Daiva Butkienė</cp:lastModifiedBy>
  <cp:lastPrinted>2022-06-27T16:46:32Z</cp:lastPrinted>
  <dcterms:created xsi:type="dcterms:W3CDTF">1996-10-14T23:33:28Z</dcterms:created>
  <dcterms:modified xsi:type="dcterms:W3CDTF">2022-06-28T08:11:26Z</dcterms:modified>
</cp:coreProperties>
</file>