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13095"/>
  </bookViews>
  <sheets>
    <sheet name="Finansinės būklės ataskaita" sheetId="1" r:id="rId1"/>
    <sheet name="Veiklos rezultatų ataskaita" sheetId="3" r:id="rId2"/>
    <sheet name="Finansavimo sumos" sheetId="4" r:id="rId3"/>
  </sheets>
  <calcPr calcId="145621"/>
</workbook>
</file>

<file path=xl/calcChain.xml><?xml version="1.0" encoding="utf-8"?>
<calcChain xmlns="http://schemas.openxmlformats.org/spreadsheetml/2006/main">
  <c r="D15" i="4" l="1"/>
  <c r="H31" i="3"/>
  <c r="F71" i="1"/>
  <c r="M23" i="4"/>
  <c r="M22" i="4"/>
  <c r="L21" i="4"/>
  <c r="K21" i="4"/>
  <c r="J21" i="4"/>
  <c r="I21" i="4"/>
  <c r="H21" i="4"/>
  <c r="G21" i="4"/>
  <c r="F21" i="4"/>
  <c r="E21" i="4"/>
  <c r="M21" i="4" s="1"/>
  <c r="D21" i="4"/>
  <c r="C21" i="4"/>
  <c r="M20" i="4"/>
  <c r="M19" i="4"/>
  <c r="L18" i="4"/>
  <c r="K18" i="4"/>
  <c r="J18" i="4"/>
  <c r="H18" i="4"/>
  <c r="G18" i="4"/>
  <c r="F18" i="4"/>
  <c r="E18" i="4"/>
  <c r="C18" i="4"/>
  <c r="M17" i="4"/>
  <c r="M16" i="4"/>
  <c r="L15" i="4"/>
  <c r="K15" i="4"/>
  <c r="J15" i="4"/>
  <c r="I15" i="4"/>
  <c r="H15" i="4"/>
  <c r="G15" i="4"/>
  <c r="F15" i="4"/>
  <c r="E15" i="4"/>
  <c r="C15" i="4"/>
  <c r="M15" i="4" s="1"/>
  <c r="M14" i="4"/>
  <c r="M13" i="4"/>
  <c r="L12" i="4"/>
  <c r="L24" i="4" s="1"/>
  <c r="K12" i="4"/>
  <c r="K24" i="4" s="1"/>
  <c r="J12" i="4"/>
  <c r="J24" i="4" s="1"/>
  <c r="I12" i="4"/>
  <c r="I24" i="4" s="1"/>
  <c r="H12" i="4"/>
  <c r="H24" i="4" s="1"/>
  <c r="G12" i="4"/>
  <c r="G24" i="4" s="1"/>
  <c r="F12" i="4"/>
  <c r="F24" i="4" s="1"/>
  <c r="E12" i="4"/>
  <c r="E24" i="4" s="1"/>
  <c r="D12" i="4"/>
  <c r="D24" i="4" s="1"/>
  <c r="C12" i="4"/>
  <c r="M12" i="4" s="1"/>
  <c r="M18" i="4"/>
  <c r="I31" i="3"/>
  <c r="I28" i="3"/>
  <c r="H28" i="3"/>
  <c r="I22" i="3"/>
  <c r="H22" i="3"/>
  <c r="H21" i="3"/>
  <c r="H46" i="3" s="1"/>
  <c r="H54" i="3" s="1"/>
  <c r="H56" i="3" s="1"/>
  <c r="I21" i="3"/>
  <c r="I46" i="3" s="1"/>
  <c r="I54" i="3" s="1"/>
  <c r="I56" i="3" s="1"/>
  <c r="F61" i="1"/>
  <c r="F96" i="1" s="1"/>
  <c r="G71" i="1"/>
  <c r="G92" i="1"/>
  <c r="F92" i="1"/>
  <c r="G61" i="1"/>
  <c r="G96" i="1"/>
  <c r="F44" i="1"/>
  <c r="F43" i="1"/>
  <c r="F29" i="1"/>
  <c r="F22" i="1"/>
  <c r="F60" i="1" s="1"/>
  <c r="G44" i="1"/>
  <c r="G43" i="1" s="1"/>
  <c r="G29" i="1"/>
  <c r="G22" i="1" s="1"/>
  <c r="G60" i="1" l="1"/>
  <c r="M24" i="4"/>
  <c r="C24" i="4"/>
</calcChain>
</file>

<file path=xl/sharedStrings.xml><?xml version="1.0" encoding="utf-8"?>
<sst xmlns="http://schemas.openxmlformats.org/spreadsheetml/2006/main" count="396" uniqueCount="288">
  <si>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</si>
  <si>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</si>
  <si>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</si>
  <si>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</si>
  <si>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</si>
  <si>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</si>
  <si>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</si>
  <si>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</si>
  <si>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</si>
  <si>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</si>
  <si>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</si>
  <si>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</si>
  <si>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</si>
  <si>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</si>
  <si>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</si>
  <si>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</si>
  <si>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</si>
  <si>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</si>
  <si>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</si>
  <si>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</si>
  <si>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</si>
  <si>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</si>
  <si>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</si>
  <si>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</si>
  <si>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</si>
  <si>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</si>
  <si>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</si>
  <si>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</si>
  <si>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</si>
  <si>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</si>
  <si>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</si>
  <si>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</si>
  <si>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</si>
  <si>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</si>
  <si>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</si>
  <si>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</si>
  <si>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</si>
  <si>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</si>
  <si>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</si>
  <si>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</si>
  <si>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</si>
  <si>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</si>
  <si>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</si>
  <si>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</si>
  <si>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</si>
  <si>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</si>
  <si>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</si>
  <si>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</si>
  <si>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</si>
  <si>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</si>
  <si>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</si>
  <si>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</si>
  <si>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</si>
  <si>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</si>
  <si>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</si>
  <si>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</si>
  <si>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</si>
  <si>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</si>
  <si>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</si>
  <si>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</si>
  <si>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</si>
  <si>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</si>
  <si>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</si>
  <si>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</si>
  <si>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</si>
  <si>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</si>
  <si>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</si>
  <si>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</si>
  <si>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</si>
  <si>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</si>
  <si>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</si>
  <si>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</si>
  <si>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</si>
  <si>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</si>
  <si>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</si>
  <si>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</si>
  <si>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</si>
  <si>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</si>
  <si>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</si>
  <si>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</si>
  <si>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</si>
  <si>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</si>
  <si>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</si>
  <si>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</si>
  <si>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</si>
  <si>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</si>
  <si>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</si>
  <si>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</si>
  <si>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</si>
  <si>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</si>
  <si>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</si>
  <si>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</si>
  <si>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</si>
  <si>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</si>
  <si>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</si>
  <si>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</si>
  <si>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</si>
  <si>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</si>
  <si>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</si>
  <si>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</si>
  <si>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</si>
  <si>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</si>
  <si>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</si>
  <si>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</si>
  <si>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</si>
  <si>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</si>
  <si>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</si>
  <si>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</si>
  <si>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</si>
  <si>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</si>
  <si>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</si>
  <si>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</si>
  <si>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</si>
  <si>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</si>
  <si>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</si>
  <si>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</si>
  <si>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</si>
  <si>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</si>
  <si>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</si>
  <si>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</si>
  <si>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</si>
  <si>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BIOLOGINIS TURTAS</t>
  </si>
  <si>
    <t>Ilgalaikis materialusis ir biologinis turtas, skirtas parduoti</t>
  </si>
  <si>
    <t>Mineraliniai ištekliai ir kitas ilgalaikis turtas</t>
  </si>
  <si>
    <t xml:space="preserve">vadovas) </t>
  </si>
  <si>
    <t>(vyriausiasis buhalteris (buhalteris))                                                                                             (parašas)</t>
  </si>
  <si>
    <t>(viešojo sektoriaus subjekto vadovas arba jo įgaliotas administracijos                                      (parašas)</t>
  </si>
  <si>
    <t>P03</t>
  </si>
  <si>
    <t>P04</t>
  </si>
  <si>
    <t>P09</t>
  </si>
  <si>
    <t>P10</t>
  </si>
  <si>
    <t>P11</t>
  </si>
  <si>
    <t>P12</t>
  </si>
  <si>
    <t>P17</t>
  </si>
  <si>
    <t>Asta Lipskytė</t>
  </si>
  <si>
    <t>BIUDŽETINĖ ĮSTAIGA  SPORTO CENTRAS</t>
  </si>
  <si>
    <t>163740253,  J.Janonio 9, Gargždai</t>
  </si>
  <si>
    <t>Vaidas Liutikas</t>
  </si>
  <si>
    <t>,</t>
  </si>
  <si>
    <t>Pateikimo valiuta ir tikslumas: Eurais, euro ct.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</si>
  <si>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</si>
  <si>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</si>
  <si>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</si>
  <si>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</si>
  <si>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r>
      <t xml:space="preserve">                     </t>
    </r>
    <r>
      <rPr>
        <u/>
        <sz val="10"/>
        <rFont val="Arial"/>
        <family val="2"/>
        <charset val="186"/>
      </rPr>
      <t xml:space="preserve">                Direktorius   </t>
    </r>
    <r>
      <rPr>
        <sz val="10"/>
        <rFont val="Arial"/>
        <charset val="186"/>
      </rPr>
      <t xml:space="preserve">                                                        ________________                                     </t>
    </r>
  </si>
  <si>
    <r>
      <t xml:space="preserve">                         </t>
    </r>
    <r>
      <rPr>
        <u/>
        <sz val="10"/>
        <rFont val="Arial"/>
        <family val="2"/>
        <charset val="186"/>
      </rPr>
      <t xml:space="preserve">          Vyr.buhalterė </t>
    </r>
    <r>
      <rPr>
        <sz val="10"/>
        <rFont val="Arial"/>
        <charset val="186"/>
      </rPr>
      <t xml:space="preserve">                                                          ________________                                     </t>
    </r>
  </si>
  <si>
    <t>3-iojo VSAFAS „Veiklos rezultatų ataskaita“</t>
  </si>
  <si>
    <t>(Žemesniojo lygio viešojo sektoriaus subjektų, išskyrus mokesčių fondus ir išteklių fondus,</t>
  </si>
  <si>
    <t>veiklos rezultatų ataskaitos forma)</t>
  </si>
  <si>
    <t xml:space="preserve"> BIUDŽETINĖ ĮSTAIGA  SPORTO CENTRAS</t>
  </si>
  <si>
    <t>(viešojo sektoriaus subjekto arba viešojo sektoriaus subjektų grupės pavadinimas)</t>
  </si>
  <si>
    <t>Kodas 163740253,  J.Janonio 9,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</si>
  <si>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</si>
  <si>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</si>
  <si>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</si>
  <si>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Pateikimo valiuta ir tikslumas: eurais, euro ct.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</si>
  <si>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</si>
  <si>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</si>
  <si>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</si>
  <si>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</si>
  <si>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</si>
  <si>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</si>
  <si>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</si>
  <si>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</si>
  <si>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</si>
  <si>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</si>
  <si>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</si>
  <si>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</si>
  <si>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</si>
  <si>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</si>
  <si>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</si>
  <si>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</si>
  <si>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P21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</si>
  <si>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</si>
  <si>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</si>
  <si>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</si>
  <si>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</si>
  <si>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</si>
  <si>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P22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</si>
  <si>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</si>
  <si>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</si>
  <si>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</si>
  <si>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</si>
  <si>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</si>
  <si>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</si>
  <si>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</si>
  <si>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</si>
  <si>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</si>
  <si>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</si>
  <si>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</si>
  <si>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</si>
  <si>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</si>
  <si>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</si>
  <si>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</si>
  <si>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</si>
  <si>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</si>
  <si>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</si>
  <si>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</si>
  <si>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</si>
  <si>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</si>
  <si>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</si>
  <si>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</si>
  <si>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</si>
  <si>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</si>
  <si>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</si>
  <si>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</si>
  <si>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</si>
  <si>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</si>
  <si>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</si>
  <si>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</si>
  <si>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</si>
  <si>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</si>
  <si>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</si>
  <si>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</si>
  <si>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</si>
  <si>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</si>
  <si>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</si>
  <si>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</si>
  <si>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</si>
  <si>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</si>
  <si>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</si>
  <si>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</si>
  <si>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</si>
  <si>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</si>
  <si>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</si>
  <si>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</si>
  <si>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</si>
  <si>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</si>
  <si>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</si>
  <si>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P18</t>
  </si>
  <si>
    <t>TENKANTIS KONTROLIUOJANČIAJAM SUBJEKTUI</t>
  </si>
  <si>
    <t>TENKANTIS MAŽUMOS DALIAI</t>
  </si>
  <si>
    <r>
      <t xml:space="preserve">                                      Direktorius </t>
    </r>
    <r>
      <rPr>
        <sz val="12"/>
        <rFont val="Times New Roman"/>
        <family val="1"/>
        <charset val="186"/>
      </rPr>
      <t xml:space="preserve">      </t>
    </r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</si>
  <si>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</si>
  <si>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</si>
  <si>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</si>
  <si>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                                       Vyr.buhalterė              </t>
  </si>
  <si>
    <t>_____________</t>
  </si>
  <si>
    <t xml:space="preserve">                 Asta  Lipskytė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</si>
  <si>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</si>
  <si>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</si>
  <si>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</si>
  <si>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</si>
  <si>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</si>
  <si>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</si>
  <si>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</si>
  <si>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</si>
  <si>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</si>
  <si>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</si>
  <si>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</si>
  <si>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</si>
  <si>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</si>
  <si>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</si>
  <si>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</si>
  <si>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</si>
  <si>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</si>
  <si>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</si>
  <si>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</si>
  <si>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</si>
  <si>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</si>
  <si>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</si>
  <si>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</si>
  <si>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</si>
  <si>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</si>
  <si>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</si>
  <si>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</si>
  <si>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</si>
  <si>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</si>
  <si>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</si>
  <si>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</si>
  <si>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</si>
  <si>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</si>
  <si>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</si>
  <si>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</si>
  <si>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</si>
  <si>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</si>
  <si>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</si>
  <si>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</si>
  <si>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</si>
  <si>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</si>
  <si>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 xml:space="preserve"> </t>
  </si>
  <si>
    <t>PAGAL  2021  M. RUGSĖJO 30 D. DUOMENIS</t>
  </si>
  <si>
    <t>2021-11-10  Nr. 03</t>
  </si>
  <si>
    <r>
      <t xml:space="preserve">Sukauptos gautinos sumos   </t>
    </r>
    <r>
      <rPr>
        <i/>
        <sz val="8"/>
        <rFont val="Times New Roman"/>
        <family val="1"/>
        <charset val="186"/>
      </rPr>
      <t xml:space="preserve"> (iš SB -3477,98)</t>
    </r>
  </si>
  <si>
    <t>P15</t>
  </si>
  <si>
    <t>PAGAL 2021  M. RUGSĖJO 30 D. DUOMENIS</t>
  </si>
  <si>
    <t>2021-11-10 Nr.03</t>
  </si>
  <si>
    <t>BĮ  Sporto centras       2021 m.RUGSĖJO 30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</si>
</sst>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0"/>
      <name val="Arial"/>
      <charset val="186"/>
    </font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b/>
      <sz val="10"/>
      <name val="Arial"/>
      <charset val="186"/>
    </font>
    <font>
      <b/>
      <u/>
      <sz val="12"/>
      <name val="Times New Roman"/>
      <family val="1"/>
      <charset val="186"/>
    </font>
    <font>
      <b/>
      <u/>
      <sz val="12"/>
      <name val="Arial"/>
      <charset val="186"/>
    </font>
    <font>
      <b/>
      <u/>
      <sz val="11"/>
      <name val="Times New Roman"/>
      <family val="1"/>
      <charset val="186"/>
    </font>
    <font>
      <b/>
      <u/>
      <sz val="11"/>
      <name val="Arial"/>
      <charset val="186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name val="Arial"/>
      <family val="2"/>
      <charset val="186"/>
    </font>
    <font>
      <sz val="8"/>
      <name val="Arial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3"/>
      <name val="TimesNewRoman,Bold"/>
    </font>
    <font>
      <b/>
      <u/>
      <sz val="13"/>
      <name val="Arial"/>
      <family val="2"/>
      <charset val="186"/>
    </font>
    <font>
      <b/>
      <u/>
      <sz val="12"/>
      <name val="TimesNewRoman,Bold"/>
    </font>
    <font>
      <b/>
      <u/>
      <sz val="12"/>
      <name val="Arial"/>
      <family val="2"/>
      <charset val="186"/>
    </font>
    <font>
      <sz val="11"/>
      <name val="TimesNewRoman,Bold"/>
    </font>
    <font>
      <sz val="11"/>
      <name val="Arial"/>
      <family val="2"/>
      <charset val="186"/>
    </font>
    <font>
      <b/>
      <sz val="11"/>
      <name val="TimesNewRoman,Bold"/>
    </font>
    <font>
      <b/>
      <sz val="11"/>
      <name val="Arial"/>
      <family val="2"/>
      <charset val="186"/>
    </font>
    <font>
      <sz val="8"/>
      <name val="TimesNewRoman,Bold"/>
    </font>
    <font>
      <sz val="8"/>
      <name val="Arial"/>
      <family val="2"/>
      <charset val="186"/>
    </font>
    <font>
      <i/>
      <sz val="11"/>
      <name val="TimesNewRoman,Bold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imes New Roman"/>
      <family val="1"/>
      <charset val="186"/>
    </font>
    <font>
      <sz val="9"/>
      <name val="TimesNewRoman,Bold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48">
    <xf numFmtId="0" fontId="0" fillId="0" borderId="0" xfId="0"/>
    <xf numFmtId="0" fontId="19" fillId="24" borderId="0" xfId="0" applyFont="1" applyFill="1" applyBorder="1" applyAlignment="1">
      <alignment vertical="center"/>
    </xf>
    <xf numFmtId="0" fontId="19" fillId="24" borderId="0" xfId="0" applyFont="1" applyFill="1" applyBorder="1" applyAlignment="1">
      <alignment vertical="center" wrapText="1"/>
    </xf>
    <xf numFmtId="0" fontId="20" fillId="24" borderId="0" xfId="0" applyFont="1" applyFill="1" applyBorder="1" applyAlignment="1">
      <alignment vertical="center"/>
    </xf>
    <xf numFmtId="0" fontId="19" fillId="24" borderId="0" xfId="0" applyFont="1" applyFill="1" applyAlignment="1">
      <alignment vertical="center"/>
    </xf>
    <xf numFmtId="0" fontId="19" fillId="24" borderId="0" xfId="0" applyFont="1" applyFill="1" applyAlignment="1">
      <alignment vertical="center" wrapText="1"/>
    </xf>
    <xf numFmtId="0" fontId="20" fillId="24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0" fillId="24" borderId="0" xfId="0" applyFill="1" applyAlignment="1">
      <alignment vertical="center" wrapText="1"/>
    </xf>
    <xf numFmtId="0" fontId="19" fillId="24" borderId="0" xfId="0" applyFont="1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0" fillId="24" borderId="11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16" fontId="19" fillId="0" borderId="15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left" vertical="center" wrapText="1"/>
    </xf>
    <xf numFmtId="16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left" vertical="center"/>
    </xf>
    <xf numFmtId="0" fontId="19" fillId="24" borderId="14" xfId="0" applyFont="1" applyFill="1" applyBorder="1" applyAlignment="1">
      <alignment horizontal="left" vertical="center"/>
    </xf>
    <xf numFmtId="0" fontId="19" fillId="24" borderId="15" xfId="0" applyFont="1" applyFill="1" applyBorder="1" applyAlignment="1">
      <alignment horizontal="left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vertical="center" wrapText="1"/>
    </xf>
    <xf numFmtId="0" fontId="19" fillId="24" borderId="10" xfId="0" applyFont="1" applyFill="1" applyBorder="1" applyAlignment="1">
      <alignment horizontal="left" vertical="center"/>
    </xf>
    <xf numFmtId="0" fontId="19" fillId="24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 wrapText="1"/>
    </xf>
    <xf numFmtId="16" fontId="19" fillId="0" borderId="10" xfId="0" quotePrefix="1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left" vertical="center" wrapText="1"/>
    </xf>
    <xf numFmtId="16" fontId="19" fillId="24" borderId="10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/>
    </xf>
    <xf numFmtId="16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24" borderId="10" xfId="0" quotePrefix="1" applyFont="1" applyFill="1" applyBorder="1" applyAlignment="1">
      <alignment horizontal="center" vertical="center" wrapText="1"/>
    </xf>
    <xf numFmtId="2" fontId="19" fillId="24" borderId="1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2" fontId="19" fillId="0" borderId="16" xfId="0" applyNumberFormat="1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 wrapText="1"/>
    </xf>
    <xf numFmtId="0" fontId="19" fillId="0" borderId="10" xfId="0" quotePrefix="1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left" vertical="center" wrapText="1"/>
    </xf>
    <xf numFmtId="0" fontId="31" fillId="24" borderId="11" xfId="0" applyFont="1" applyFill="1" applyBorder="1" applyAlignment="1">
      <alignment horizontal="left" vertical="center"/>
    </xf>
    <xf numFmtId="0" fontId="31" fillId="24" borderId="15" xfId="0" applyFont="1" applyFill="1" applyBorder="1" applyAlignment="1">
      <alignment horizontal="left" vertical="center" wrapText="1"/>
    </xf>
    <xf numFmtId="0" fontId="19" fillId="24" borderId="13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/>
    </xf>
    <xf numFmtId="0" fontId="19" fillId="24" borderId="15" xfId="0" applyFont="1" applyFill="1" applyBorder="1" applyAlignment="1">
      <alignment horizontal="left" vertical="center"/>
    </xf>
    <xf numFmtId="0" fontId="19" fillId="24" borderId="14" xfId="0" quotePrefix="1" applyFont="1" applyFill="1" applyBorder="1" applyAlignment="1">
      <alignment horizontal="center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 wrapText="1"/>
    </xf>
    <xf numFmtId="0" fontId="20" fillId="24" borderId="16" xfId="0" applyFont="1" applyFill="1" applyBorder="1" applyAlignment="1">
      <alignment horizontal="left" vertical="center"/>
    </xf>
    <xf numFmtId="0" fontId="20" fillId="24" borderId="19" xfId="0" applyFont="1" applyFill="1" applyBorder="1" applyAlignment="1">
      <alignment horizontal="left" vertical="center"/>
    </xf>
    <xf numFmtId="0" fontId="20" fillId="24" borderId="19" xfId="0" applyFont="1" applyFill="1" applyBorder="1" applyAlignment="1">
      <alignment horizontal="left" vertical="center" wrapText="1"/>
    </xf>
    <xf numFmtId="0" fontId="19" fillId="24" borderId="11" xfId="0" applyFont="1" applyFill="1" applyBorder="1" applyAlignment="1">
      <alignment horizontal="left" vertical="center" wrapText="1"/>
    </xf>
    <xf numFmtId="0" fontId="19" fillId="24" borderId="12" xfId="0" applyFont="1" applyFill="1" applyBorder="1" applyAlignment="1">
      <alignment horizontal="left" vertical="center"/>
    </xf>
    <xf numFmtId="0" fontId="19" fillId="24" borderId="13" xfId="0" applyFont="1" applyFill="1" applyBorder="1" applyAlignment="1">
      <alignment horizontal="left" vertical="center"/>
    </xf>
    <xf numFmtId="0" fontId="19" fillId="24" borderId="13" xfId="0" applyFont="1" applyFill="1" applyBorder="1" applyAlignment="1">
      <alignment horizontal="left" vertical="center" wrapText="1"/>
    </xf>
    <xf numFmtId="0" fontId="19" fillId="24" borderId="16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left" vertical="center"/>
    </xf>
    <xf numFmtId="0" fontId="19" fillId="24" borderId="18" xfId="0" applyFont="1" applyFill="1" applyBorder="1" applyAlignment="1">
      <alignment horizontal="left" vertical="center"/>
    </xf>
    <xf numFmtId="0" fontId="19" fillId="24" borderId="18" xfId="0" applyFont="1" applyFill="1" applyBorder="1" applyAlignment="1">
      <alignment horizontal="left" vertical="center" wrapText="1"/>
    </xf>
    <xf numFmtId="0" fontId="20" fillId="24" borderId="15" xfId="0" applyFont="1" applyFill="1" applyBorder="1" applyAlignment="1">
      <alignment horizontal="left" vertical="center" wrapText="1"/>
    </xf>
    <xf numFmtId="0" fontId="20" fillId="24" borderId="0" xfId="0" applyFont="1" applyFill="1" applyBorder="1" applyAlignment="1">
      <alignment horizontal="left" vertical="center" wrapText="1"/>
    </xf>
    <xf numFmtId="0" fontId="19" fillId="24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24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0" fillId="0" borderId="10" xfId="0" applyNumberFormat="1" applyFont="1" applyFill="1" applyBorder="1" applyAlignment="1">
      <alignment horizontal="center" vertical="center" wrapText="1"/>
    </xf>
    <xf numFmtId="2" fontId="30" fillId="24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9" fillId="0" borderId="10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8" fillId="0" borderId="10" xfId="0" applyFont="1" applyBorder="1" applyAlignment="1">
      <alignment vertical="center" wrapText="1"/>
    </xf>
    <xf numFmtId="0" fontId="48" fillId="0" borderId="10" xfId="0" applyFont="1" applyBorder="1" applyAlignment="1">
      <alignment vertical="center"/>
    </xf>
    <xf numFmtId="0" fontId="48" fillId="0" borderId="10" xfId="0" applyFont="1" applyBorder="1" applyAlignment="1">
      <alignment horizontal="center" vertical="center"/>
    </xf>
    <xf numFmtId="2" fontId="48" fillId="0" borderId="10" xfId="0" applyNumberFormat="1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0" fontId="35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/>
    </xf>
    <xf numFmtId="2" fontId="35" fillId="24" borderId="10" xfId="0" applyNumberFormat="1" applyFont="1" applyFill="1" applyBorder="1" applyAlignment="1">
      <alignment horizontal="right" vertical="center"/>
    </xf>
    <xf numFmtId="2" fontId="35" fillId="0" borderId="10" xfId="0" applyNumberFormat="1" applyFont="1" applyBorder="1" applyAlignment="1">
      <alignment vertical="center" wrapText="1"/>
    </xf>
    <xf numFmtId="0" fontId="35" fillId="0" borderId="10" xfId="0" applyFont="1" applyBorder="1" applyAlignment="1">
      <alignment vertical="center"/>
    </xf>
    <xf numFmtId="2" fontId="35" fillId="24" borderId="10" xfId="0" applyNumberFormat="1" applyFont="1" applyFill="1" applyBorder="1" applyAlignment="1">
      <alignment vertical="center"/>
    </xf>
    <xf numFmtId="2" fontId="48" fillId="0" borderId="10" xfId="0" applyNumberFormat="1" applyFont="1" applyBorder="1" applyAlignment="1">
      <alignment vertical="center" wrapText="1"/>
    </xf>
    <xf numFmtId="2" fontId="35" fillId="0" borderId="10" xfId="0" applyNumberFormat="1" applyFont="1" applyBorder="1" applyAlignment="1">
      <alignment vertical="center"/>
    </xf>
    <xf numFmtId="0" fontId="50" fillId="0" borderId="10" xfId="0" applyFont="1" applyBorder="1" applyAlignment="1">
      <alignment vertical="center"/>
    </xf>
    <xf numFmtId="0" fontId="48" fillId="0" borderId="10" xfId="0" applyFont="1" applyBorder="1" applyAlignment="1">
      <alignment horizontal="left" vertical="center"/>
    </xf>
    <xf numFmtId="2" fontId="51" fillId="0" borderId="10" xfId="0" applyNumberFormat="1" applyFont="1" applyBorder="1" applyAlignment="1">
      <alignment vertical="center"/>
    </xf>
    <xf numFmtId="0" fontId="51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vertical="center"/>
    </xf>
    <xf numFmtId="0" fontId="50" fillId="0" borderId="10" xfId="0" applyFont="1" applyBorder="1" applyAlignment="1">
      <alignment horizontal="center" vertical="center"/>
    </xf>
    <xf numFmtId="2" fontId="50" fillId="0" borderId="10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3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49" fillId="0" borderId="0" xfId="0" applyFont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left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2" fontId="36" fillId="0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2" fontId="20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21" fillId="24" borderId="0" xfId="0" applyFont="1" applyFill="1" applyBorder="1" applyAlignment="1">
      <alignment wrapText="1"/>
    </xf>
    <xf numFmtId="0" fontId="22" fillId="0" borderId="0" xfId="0" applyFont="1" applyAlignment="1"/>
    <xf numFmtId="0" fontId="21" fillId="24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4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vertical="center" wrapText="1"/>
    </xf>
    <xf numFmtId="0" fontId="19" fillId="24" borderId="0" xfId="0" applyFont="1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24" borderId="0" xfId="0" applyFill="1" applyAlignment="1">
      <alignment vertical="center" wrapText="1"/>
    </xf>
    <xf numFmtId="0" fontId="20" fillId="24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 wrapText="1"/>
    </xf>
    <xf numFmtId="0" fontId="29" fillId="0" borderId="0" xfId="0" applyFont="1" applyFill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24" borderId="0" xfId="0" applyFont="1" applyFill="1" applyAlignment="1">
      <alignment vertical="center" wrapText="1"/>
    </xf>
    <xf numFmtId="0" fontId="30" fillId="0" borderId="24" xfId="0" applyFont="1" applyFill="1" applyBorder="1" applyAlignment="1">
      <alignment horizontal="right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6" fillId="24" borderId="0" xfId="0" applyFont="1" applyFill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27" fillId="24" borderId="0" xfId="0" applyFont="1" applyFill="1" applyAlignment="1">
      <alignment vertical="center" wrapText="1"/>
    </xf>
    <xf numFmtId="0" fontId="19" fillId="24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3" fillId="24" borderId="0" xfId="0" applyFont="1" applyFill="1" applyAlignment="1">
      <alignment vertical="center" wrapText="1"/>
    </xf>
    <xf numFmtId="0" fontId="28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0" fillId="24" borderId="0" xfId="0" applyFill="1" applyAlignment="1">
      <alignment horizontal="left" vertical="center" wrapText="1"/>
    </xf>
    <xf numFmtId="0" fontId="19" fillId="24" borderId="0" xfId="0" applyFont="1" applyFill="1" applyAlignment="1">
      <alignment horizontal="left" vertical="center" wrapText="1"/>
    </xf>
    <xf numFmtId="0" fontId="49" fillId="0" borderId="11" xfId="0" applyFont="1" applyBorder="1" applyAlignment="1">
      <alignment horizontal="left" vertical="center"/>
    </xf>
    <xf numFmtId="0" fontId="44" fillId="0" borderId="15" xfId="0" applyFont="1" applyBorder="1" applyAlignment="1">
      <alignment vertical="center"/>
    </xf>
    <xf numFmtId="0" fontId="44" fillId="0" borderId="14" xfId="0" applyFont="1" applyBorder="1" applyAlignment="1">
      <alignment vertical="center"/>
    </xf>
    <xf numFmtId="0" fontId="49" fillId="0" borderId="11" xfId="0" applyFont="1" applyBorder="1" applyAlignment="1">
      <alignment vertical="center"/>
    </xf>
    <xf numFmtId="0" fontId="21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52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53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36" fillId="0" borderId="11" xfId="0" applyFont="1" applyBorder="1" applyAlignment="1">
      <alignment horizontal="left" vertical="center"/>
    </xf>
    <xf numFmtId="0" fontId="42" fillId="0" borderId="15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49" fillId="0" borderId="11" xfId="0" applyFont="1" applyBorder="1" applyAlignment="1">
      <alignment horizontal="left" vertical="center" wrapText="1"/>
    </xf>
    <xf numFmtId="0" fontId="44" fillId="0" borderId="15" xfId="0" applyFont="1" applyBorder="1" applyAlignment="1">
      <alignment vertical="center" wrapText="1"/>
    </xf>
    <xf numFmtId="0" fontId="44" fillId="0" borderId="14" xfId="0" applyFont="1" applyBorder="1" applyAlignment="1">
      <alignment vertical="center" wrapText="1"/>
    </xf>
    <xf numFmtId="0" fontId="49" fillId="0" borderId="11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vertical="center"/>
    </xf>
    <xf numFmtId="0" fontId="36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vertical="center" wrapText="1"/>
    </xf>
    <xf numFmtId="0" fontId="49" fillId="0" borderId="10" xfId="0" applyFont="1" applyBorder="1" applyAlignment="1">
      <alignment vertical="center" wrapText="1"/>
    </xf>
    <xf numFmtId="0" fontId="58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8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12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14" zoomScaleNormal="100" workbookViewId="0">
      <selection activeCell="C56" sqref="C56"/>
    </sheetView>
  </sheetViews>
  <sheetFormatPr defaultRowHeight="12.75"/>
  <cols>
    <col min="2" max="2" width="3.7109375" customWidth="1"/>
    <col min="3" max="3" width="58.140625" customWidth="1"/>
    <col min="4" max="4" width="2.5703125" hidden="1" customWidth="1"/>
    <col min="6" max="6" width="11.42578125" customWidth="1"/>
    <col min="7" max="7" width="11.85546875" customWidth="1"/>
  </cols>
  <sheetData>
    <row r="1" spans="1:7" ht="14.25" customHeight="1">
      <c r="A1" s="1"/>
      <c r="B1" s="2"/>
      <c r="C1" s="2"/>
      <c r="D1" s="2"/>
      <c r="E1" s="3"/>
      <c r="F1" s="1"/>
      <c r="G1" s="1"/>
    </row>
    <row r="2" spans="1:7">
      <c r="A2" s="4"/>
      <c r="B2" s="5"/>
      <c r="C2" s="5"/>
      <c r="D2" s="5"/>
      <c r="E2" s="159" t="s">
        <v>92</v>
      </c>
      <c r="F2" s="160"/>
      <c r="G2" s="160"/>
    </row>
    <row r="3" spans="1:7" ht="18.75" customHeight="1">
      <c r="A3" s="4"/>
      <c r="B3" s="5"/>
      <c r="C3" s="5"/>
      <c r="D3" s="5"/>
      <c r="E3" s="161" t="s">
        <v>108</v>
      </c>
      <c r="F3" s="162"/>
      <c r="G3" s="162"/>
    </row>
    <row r="4" spans="1:7" hidden="1"/>
    <row r="5" spans="1:7">
      <c r="A5" s="169" t="s">
        <v>91</v>
      </c>
      <c r="B5" s="170"/>
      <c r="C5" s="170"/>
      <c r="D5" s="170"/>
      <c r="E5" s="170"/>
      <c r="F5" s="168"/>
      <c r="G5" s="168"/>
    </row>
    <row r="6" spans="1:7">
      <c r="A6" s="171"/>
      <c r="B6" s="171"/>
      <c r="C6" s="171"/>
      <c r="D6" s="171"/>
      <c r="E6" s="171"/>
      <c r="F6" s="171"/>
      <c r="G6" s="171"/>
    </row>
    <row r="7" spans="1:7" ht="15.75">
      <c r="A7" s="163" t="s">
        <v>135</v>
      </c>
      <c r="B7" s="164"/>
      <c r="C7" s="164"/>
      <c r="D7" s="164"/>
      <c r="E7" s="164"/>
      <c r="F7" s="165"/>
      <c r="G7" s="165"/>
    </row>
    <row r="8" spans="1:7">
      <c r="A8" s="166" t="s">
        <v>140</v>
      </c>
      <c r="B8" s="167"/>
      <c r="C8" s="167"/>
      <c r="D8" s="167"/>
      <c r="E8" s="167"/>
      <c r="F8" s="168"/>
      <c r="G8" s="168"/>
    </row>
    <row r="9" spans="1:7">
      <c r="A9" s="9"/>
      <c r="B9" s="10"/>
      <c r="C9" s="10"/>
      <c r="D9" s="10"/>
      <c r="E9" s="10"/>
      <c r="F9" s="8"/>
      <c r="G9" s="8"/>
    </row>
    <row r="10" spans="1:7">
      <c r="A10" s="9"/>
      <c r="B10" s="10"/>
      <c r="C10" s="10"/>
      <c r="D10" s="10"/>
      <c r="E10" s="10"/>
      <c r="F10" s="8"/>
      <c r="G10" s="8"/>
    </row>
    <row r="11" spans="1:7" ht="15">
      <c r="A11" s="182" t="s">
        <v>136</v>
      </c>
      <c r="B11" s="183"/>
      <c r="C11" s="183"/>
      <c r="D11" s="183"/>
      <c r="E11" s="183"/>
      <c r="F11" s="184"/>
      <c r="G11" s="184"/>
    </row>
    <row r="12" spans="1:7">
      <c r="A12" s="158" t="s">
        <v>141</v>
      </c>
      <c r="B12" s="186"/>
      <c r="C12" s="186"/>
      <c r="D12" s="186"/>
      <c r="E12" s="186"/>
      <c r="F12" s="187"/>
      <c r="G12" s="187"/>
    </row>
    <row r="13" spans="1:7">
      <c r="A13" s="187"/>
      <c r="B13" s="187"/>
      <c r="C13" s="187"/>
      <c r="D13" s="187"/>
      <c r="E13" s="187"/>
      <c r="F13" s="187"/>
      <c r="G13" s="187"/>
    </row>
    <row r="14" spans="1:7">
      <c r="A14" s="185"/>
      <c r="B14" s="168"/>
      <c r="C14" s="168"/>
      <c r="D14" s="168"/>
      <c r="E14" s="168"/>
      <c r="F14" s="4"/>
      <c r="G14" s="4"/>
    </row>
    <row r="15" spans="1:7">
      <c r="A15" s="169" t="s">
        <v>0</v>
      </c>
      <c r="B15" s="170"/>
      <c r="C15" s="170"/>
      <c r="D15" s="170"/>
      <c r="E15" s="170"/>
      <c r="F15" s="188"/>
      <c r="G15" s="188"/>
    </row>
    <row r="16" spans="1:7">
      <c r="A16" s="169" t="s">
        <v>281</v>
      </c>
      <c r="B16" s="170"/>
      <c r="C16" s="170"/>
      <c r="D16" s="170"/>
      <c r="E16" s="170"/>
      <c r="F16" s="188"/>
      <c r="G16" s="188"/>
    </row>
    <row r="17" spans="1:7">
      <c r="A17" s="6"/>
      <c r="B17" s="7"/>
      <c r="C17" s="7"/>
      <c r="D17" s="7"/>
      <c r="E17" s="7"/>
      <c r="F17" s="11"/>
      <c r="G17" s="11"/>
    </row>
    <row r="18" spans="1:7">
      <c r="A18" s="189" t="s">
        <v>282</v>
      </c>
      <c r="B18" s="190"/>
      <c r="C18" s="190"/>
      <c r="D18" s="190"/>
      <c r="E18" s="190"/>
      <c r="F18" s="191"/>
      <c r="G18" s="191"/>
    </row>
    <row r="19" spans="1:7">
      <c r="A19" s="166" t="s">
        <v>1</v>
      </c>
      <c r="B19" s="166"/>
      <c r="C19" s="166"/>
      <c r="D19" s="166"/>
      <c r="E19" s="166"/>
      <c r="F19" s="177"/>
      <c r="G19" s="177"/>
    </row>
    <row r="20" spans="1:7">
      <c r="A20" s="6"/>
      <c r="B20" s="9"/>
      <c r="C20" s="9"/>
      <c r="D20" s="178" t="s">
        <v>139</v>
      </c>
      <c r="E20" s="178"/>
      <c r="F20" s="178"/>
      <c r="G20" s="178"/>
    </row>
    <row r="21" spans="1:7" ht="79.5" customHeight="1">
      <c r="A21" s="12" t="s">
        <v>2</v>
      </c>
      <c r="B21" s="179" t="s">
        <v>3</v>
      </c>
      <c r="C21" s="180"/>
      <c r="D21" s="181"/>
      <c r="E21" s="13" t="s">
        <v>4</v>
      </c>
      <c r="F21" s="14" t="s">
        <v>5</v>
      </c>
      <c r="G21" s="14" t="s">
        <v>6</v>
      </c>
    </row>
    <row r="22" spans="1:7">
      <c r="A22" s="12" t="s">
        <v>7</v>
      </c>
      <c r="B22" s="15" t="s">
        <v>8</v>
      </c>
      <c r="C22" s="16"/>
      <c r="D22" s="17"/>
      <c r="E22" s="18"/>
      <c r="F22" s="19">
        <f>F23+F29</f>
        <v>1401567.9</v>
      </c>
      <c r="G22" s="19">
        <f>G23+G29</f>
        <v>1226374.1000000001</v>
      </c>
    </row>
    <row r="23" spans="1:7">
      <c r="A23" s="20" t="s">
        <v>9</v>
      </c>
      <c r="B23" s="21" t="s">
        <v>94</v>
      </c>
      <c r="C23" s="22"/>
      <c r="D23" s="23"/>
      <c r="E23" s="18"/>
      <c r="F23" s="19"/>
      <c r="G23" s="19"/>
    </row>
    <row r="24" spans="1:7">
      <c r="A24" s="18" t="s">
        <v>10</v>
      </c>
      <c r="B24" s="24"/>
      <c r="C24" s="25" t="s">
        <v>11</v>
      </c>
      <c r="D24" s="26"/>
      <c r="E24" s="27"/>
      <c r="F24" s="28"/>
      <c r="G24" s="28"/>
    </row>
    <row r="25" spans="1:7">
      <c r="A25" s="18" t="s">
        <v>12</v>
      </c>
      <c r="B25" s="24"/>
      <c r="C25" s="25" t="s">
        <v>109</v>
      </c>
      <c r="D25" s="29"/>
      <c r="E25" s="30" t="s">
        <v>127</v>
      </c>
      <c r="F25" s="28">
        <v>0</v>
      </c>
      <c r="G25" s="28">
        <v>0</v>
      </c>
    </row>
    <row r="26" spans="1:7">
      <c r="A26" s="18" t="s">
        <v>13</v>
      </c>
      <c r="B26" s="24"/>
      <c r="C26" s="25" t="s">
        <v>14</v>
      </c>
      <c r="D26" s="29"/>
      <c r="E26" s="30"/>
      <c r="F26" s="19"/>
      <c r="G26" s="19"/>
    </row>
    <row r="27" spans="1:7">
      <c r="A27" s="18" t="s">
        <v>15</v>
      </c>
      <c r="B27" s="24"/>
      <c r="C27" s="25" t="s">
        <v>114</v>
      </c>
      <c r="D27" s="29"/>
      <c r="E27" s="20"/>
      <c r="F27" s="28"/>
      <c r="G27" s="28"/>
    </row>
    <row r="28" spans="1:7">
      <c r="A28" s="31" t="s">
        <v>90</v>
      </c>
      <c r="B28" s="24"/>
      <c r="C28" s="32" t="s">
        <v>80</v>
      </c>
      <c r="D28" s="26"/>
      <c r="E28" s="20"/>
      <c r="F28" s="28"/>
      <c r="G28" s="28"/>
    </row>
    <row r="29" spans="1:7">
      <c r="A29" s="33" t="s">
        <v>16</v>
      </c>
      <c r="B29" s="34" t="s">
        <v>17</v>
      </c>
      <c r="C29" s="35"/>
      <c r="D29" s="36"/>
      <c r="E29" s="20"/>
      <c r="F29" s="19">
        <f>F38+F37+F35+F34+F32+F31</f>
        <v>1401567.9</v>
      </c>
      <c r="G29" s="19">
        <f>G38+G37+G35+G34+G32+G31</f>
        <v>1226374.1000000001</v>
      </c>
    </row>
    <row r="30" spans="1:7">
      <c r="A30" s="18" t="s">
        <v>18</v>
      </c>
      <c r="B30" s="24"/>
      <c r="C30" s="25" t="s">
        <v>19</v>
      </c>
      <c r="D30" s="29"/>
      <c r="E30" s="30"/>
      <c r="F30" s="28" t="s">
        <v>138</v>
      </c>
      <c r="G30" s="28"/>
    </row>
    <row r="31" spans="1:7">
      <c r="A31" s="18" t="s">
        <v>20</v>
      </c>
      <c r="B31" s="24"/>
      <c r="C31" s="25" t="s">
        <v>21</v>
      </c>
      <c r="D31" s="29"/>
      <c r="E31" s="30" t="s">
        <v>128</v>
      </c>
      <c r="F31" s="19">
        <v>673735.56</v>
      </c>
      <c r="G31" s="19">
        <v>679017.18</v>
      </c>
    </row>
    <row r="32" spans="1:7">
      <c r="A32" s="18" t="s">
        <v>22</v>
      </c>
      <c r="B32" s="24"/>
      <c r="C32" s="25" t="s">
        <v>23</v>
      </c>
      <c r="D32" s="29"/>
      <c r="E32" s="30"/>
      <c r="F32" s="19">
        <v>629415.34</v>
      </c>
      <c r="G32" s="28">
        <v>445504.46</v>
      </c>
    </row>
    <row r="33" spans="1:7">
      <c r="A33" s="18" t="s">
        <v>24</v>
      </c>
      <c r="B33" s="24"/>
      <c r="C33" s="25" t="s">
        <v>25</v>
      </c>
      <c r="D33" s="29"/>
      <c r="E33" s="30"/>
      <c r="F33" s="28"/>
      <c r="G33" s="28"/>
    </row>
    <row r="34" spans="1:7">
      <c r="A34" s="18" t="s">
        <v>26</v>
      </c>
      <c r="B34" s="24"/>
      <c r="C34" s="25" t="s">
        <v>27</v>
      </c>
      <c r="D34" s="29"/>
      <c r="E34" s="30" t="s">
        <v>128</v>
      </c>
      <c r="F34" s="19">
        <v>74688.81</v>
      </c>
      <c r="G34" s="28">
        <v>84742.99</v>
      </c>
    </row>
    <row r="35" spans="1:7">
      <c r="A35" s="18" t="s">
        <v>28</v>
      </c>
      <c r="B35" s="24"/>
      <c r="C35" s="25" t="s">
        <v>29</v>
      </c>
      <c r="D35" s="29"/>
      <c r="E35" s="30" t="s">
        <v>128</v>
      </c>
      <c r="F35" s="19"/>
      <c r="G35" s="19">
        <v>358.84</v>
      </c>
    </row>
    <row r="36" spans="1:7">
      <c r="A36" s="18" t="s">
        <v>30</v>
      </c>
      <c r="B36" s="24"/>
      <c r="C36" s="25" t="s">
        <v>31</v>
      </c>
      <c r="D36" s="29"/>
      <c r="E36" s="30"/>
      <c r="F36" s="28"/>
      <c r="G36" s="28"/>
    </row>
    <row r="37" spans="1:7">
      <c r="A37" s="18" t="s">
        <v>32</v>
      </c>
      <c r="B37" s="24"/>
      <c r="C37" s="25" t="s">
        <v>33</v>
      </c>
      <c r="D37" s="29"/>
      <c r="E37" s="30" t="s">
        <v>128</v>
      </c>
      <c r="F37" s="28">
        <v>9380.44</v>
      </c>
      <c r="G37" s="28">
        <v>9931.2900000000009</v>
      </c>
    </row>
    <row r="38" spans="1:7">
      <c r="A38" s="18" t="s">
        <v>34</v>
      </c>
      <c r="B38" s="24"/>
      <c r="C38" s="25" t="s">
        <v>142</v>
      </c>
      <c r="D38" s="29"/>
      <c r="E38" s="30"/>
      <c r="F38" s="28">
        <v>14347.75</v>
      </c>
      <c r="G38" s="28">
        <v>6819.34</v>
      </c>
    </row>
    <row r="39" spans="1:7">
      <c r="A39" s="37" t="s">
        <v>35</v>
      </c>
      <c r="B39" s="38"/>
      <c r="C39" s="39" t="s">
        <v>116</v>
      </c>
      <c r="D39" s="40"/>
      <c r="E39" s="41"/>
      <c r="F39" s="28"/>
      <c r="G39" s="42"/>
    </row>
    <row r="40" spans="1:7">
      <c r="A40" s="41" t="s">
        <v>36</v>
      </c>
      <c r="B40" s="43" t="s">
        <v>37</v>
      </c>
      <c r="C40" s="43"/>
      <c r="D40" s="44"/>
      <c r="E40" s="41"/>
      <c r="F40" s="28"/>
      <c r="G40" s="42"/>
    </row>
    <row r="41" spans="1:7">
      <c r="A41" s="20" t="s">
        <v>44</v>
      </c>
      <c r="B41" s="45" t="s">
        <v>123</v>
      </c>
      <c r="C41" s="45"/>
      <c r="D41" s="46"/>
      <c r="E41" s="47"/>
      <c r="F41" s="28"/>
      <c r="G41" s="28"/>
    </row>
    <row r="42" spans="1:7">
      <c r="A42" s="14" t="s">
        <v>45</v>
      </c>
      <c r="B42" s="48" t="s">
        <v>121</v>
      </c>
      <c r="C42" s="49"/>
      <c r="D42" s="50"/>
      <c r="E42" s="51"/>
      <c r="F42" s="28"/>
      <c r="G42" s="42"/>
    </row>
    <row r="43" spans="1:7">
      <c r="A43" s="12" t="s">
        <v>46</v>
      </c>
      <c r="B43" s="15" t="s">
        <v>47</v>
      </c>
      <c r="C43" s="16"/>
      <c r="D43" s="17"/>
      <c r="E43" s="20"/>
      <c r="F43" s="19">
        <f>F44+F51+F59</f>
        <v>79797.38</v>
      </c>
      <c r="G43" s="19">
        <f>G44+G51+G59</f>
        <v>61614.79</v>
      </c>
    </row>
    <row r="44" spans="1:7">
      <c r="A44" s="20" t="s">
        <v>9</v>
      </c>
      <c r="B44" s="21" t="s">
        <v>48</v>
      </c>
      <c r="C44" s="52"/>
      <c r="D44" s="53"/>
      <c r="E44" s="20"/>
      <c r="F44" s="19">
        <f>F46</f>
        <v>3883.47</v>
      </c>
      <c r="G44" s="19">
        <f>G46</f>
        <v>77.55</v>
      </c>
    </row>
    <row r="45" spans="1:7">
      <c r="A45" s="18" t="s">
        <v>10</v>
      </c>
      <c r="B45" s="24"/>
      <c r="C45" s="25" t="s">
        <v>49</v>
      </c>
      <c r="D45" s="29"/>
      <c r="E45" s="30"/>
      <c r="F45" s="19"/>
      <c r="G45" s="28"/>
    </row>
    <row r="46" spans="1:7">
      <c r="A46" s="18" t="s">
        <v>12</v>
      </c>
      <c r="B46" s="24"/>
      <c r="C46" s="25" t="s">
        <v>88</v>
      </c>
      <c r="D46" s="29"/>
      <c r="E46" s="30"/>
      <c r="F46" s="19">
        <v>3883.47</v>
      </c>
      <c r="G46" s="28">
        <v>77.55</v>
      </c>
    </row>
    <row r="47" spans="1:7">
      <c r="A47" s="18" t="s">
        <v>13</v>
      </c>
      <c r="B47" s="24"/>
      <c r="C47" s="25" t="s">
        <v>110</v>
      </c>
      <c r="D47" s="29"/>
      <c r="E47" s="30"/>
      <c r="F47" s="28"/>
      <c r="G47" s="28"/>
    </row>
    <row r="48" spans="1:7">
      <c r="A48" s="18" t="s">
        <v>15</v>
      </c>
      <c r="B48" s="24"/>
      <c r="C48" s="25" t="s">
        <v>115</v>
      </c>
      <c r="D48" s="29"/>
      <c r="E48" s="30"/>
      <c r="F48" s="19"/>
      <c r="G48" s="28"/>
    </row>
    <row r="49" spans="1:7">
      <c r="A49" s="18" t="s">
        <v>90</v>
      </c>
      <c r="B49" s="16"/>
      <c r="C49" s="194" t="s">
        <v>122</v>
      </c>
      <c r="D49" s="176"/>
      <c r="E49" s="30"/>
      <c r="F49" s="28"/>
      <c r="G49" s="28"/>
    </row>
    <row r="50" spans="1:7">
      <c r="A50" s="20" t="s">
        <v>16</v>
      </c>
      <c r="B50" s="54" t="s">
        <v>105</v>
      </c>
      <c r="C50" s="55"/>
      <c r="D50" s="56"/>
      <c r="E50" s="20" t="s">
        <v>129</v>
      </c>
      <c r="F50" s="19"/>
      <c r="G50" s="19"/>
    </row>
    <row r="51" spans="1:7">
      <c r="A51" s="20" t="s">
        <v>36</v>
      </c>
      <c r="B51" s="21" t="s">
        <v>143</v>
      </c>
      <c r="C51" s="52"/>
      <c r="D51" s="53"/>
      <c r="E51" s="20"/>
      <c r="F51" s="19">
        <v>64556.56</v>
      </c>
      <c r="G51" s="28">
        <v>59106.46</v>
      </c>
    </row>
    <row r="52" spans="1:7">
      <c r="A52" s="18" t="s">
        <v>38</v>
      </c>
      <c r="B52" s="52"/>
      <c r="C52" s="57" t="s">
        <v>81</v>
      </c>
      <c r="D52" s="58"/>
      <c r="E52" s="41"/>
      <c r="F52" s="42"/>
      <c r="G52" s="42"/>
    </row>
    <row r="53" spans="1:7">
      <c r="A53" s="59" t="s">
        <v>39</v>
      </c>
      <c r="B53" s="24"/>
      <c r="C53" s="25" t="s">
        <v>50</v>
      </c>
      <c r="D53" s="32"/>
      <c r="E53" s="60"/>
      <c r="F53" s="61"/>
      <c r="G53" s="61"/>
    </row>
    <row r="54" spans="1:7">
      <c r="A54" s="18" t="s">
        <v>40</v>
      </c>
      <c r="B54" s="24"/>
      <c r="C54" s="25" t="s">
        <v>51</v>
      </c>
      <c r="D54" s="29"/>
      <c r="E54" s="62"/>
      <c r="F54" s="42"/>
      <c r="G54" s="42"/>
    </row>
    <row r="55" spans="1:7">
      <c r="A55" s="18" t="s">
        <v>41</v>
      </c>
      <c r="B55" s="24"/>
      <c r="C55" s="194" t="s">
        <v>87</v>
      </c>
      <c r="D55" s="176"/>
      <c r="E55" s="62"/>
      <c r="F55" s="19"/>
      <c r="G55" s="63"/>
    </row>
    <row r="56" spans="1:7">
      <c r="A56" s="18" t="s">
        <v>42</v>
      </c>
      <c r="B56" s="24"/>
      <c r="C56" s="25" t="s">
        <v>283</v>
      </c>
      <c r="D56" s="29"/>
      <c r="E56" s="41" t="s">
        <v>130</v>
      </c>
      <c r="F56" s="19">
        <v>64556.56</v>
      </c>
      <c r="G56" s="42">
        <v>59106.46</v>
      </c>
    </row>
    <row r="57" spans="1:7">
      <c r="A57" s="18" t="s">
        <v>43</v>
      </c>
      <c r="B57" s="24"/>
      <c r="C57" s="25" t="s">
        <v>52</v>
      </c>
      <c r="D57" s="29"/>
      <c r="E57" s="41" t="s">
        <v>130</v>
      </c>
      <c r="F57" s="28"/>
      <c r="G57" s="42"/>
    </row>
    <row r="58" spans="1:7">
      <c r="A58" s="20" t="s">
        <v>44</v>
      </c>
      <c r="B58" s="45" t="s">
        <v>53</v>
      </c>
      <c r="C58" s="45"/>
      <c r="D58" s="46"/>
      <c r="E58" s="62"/>
      <c r="F58" s="28"/>
      <c r="G58" s="42"/>
    </row>
    <row r="59" spans="1:7">
      <c r="A59" s="20" t="s">
        <v>54</v>
      </c>
      <c r="B59" s="45" t="s">
        <v>55</v>
      </c>
      <c r="C59" s="45"/>
      <c r="D59" s="46"/>
      <c r="E59" s="20" t="s">
        <v>131</v>
      </c>
      <c r="F59" s="19">
        <v>11357.35</v>
      </c>
      <c r="G59" s="28">
        <v>2430.7800000000002</v>
      </c>
    </row>
    <row r="60" spans="1:7" ht="18.75" customHeight="1">
      <c r="A60" s="20"/>
      <c r="B60" s="34" t="s">
        <v>56</v>
      </c>
      <c r="C60" s="35"/>
      <c r="D60" s="36"/>
      <c r="E60" s="20"/>
      <c r="F60" s="101">
        <f>F22+F43</f>
        <v>1481365.2799999998</v>
      </c>
      <c r="G60" s="101">
        <f>G22+G43</f>
        <v>1287988.8900000001</v>
      </c>
    </row>
    <row r="61" spans="1:7">
      <c r="A61" s="12" t="s">
        <v>57</v>
      </c>
      <c r="B61" s="15" t="s">
        <v>58</v>
      </c>
      <c r="C61" s="15"/>
      <c r="D61" s="64"/>
      <c r="E61" s="20"/>
      <c r="F61" s="19">
        <f>F62+F63+F64+F65</f>
        <v>1405027.3</v>
      </c>
      <c r="G61" s="19">
        <f>G62+G63+G64+G65</f>
        <v>1225606.31</v>
      </c>
    </row>
    <row r="62" spans="1:7">
      <c r="A62" s="20" t="s">
        <v>9</v>
      </c>
      <c r="B62" s="45" t="s">
        <v>59</v>
      </c>
      <c r="C62" s="45"/>
      <c r="D62" s="46"/>
      <c r="E62" s="33" t="s">
        <v>132</v>
      </c>
      <c r="F62" s="28">
        <v>187594.71</v>
      </c>
      <c r="G62" s="28">
        <v>196828.29</v>
      </c>
    </row>
    <row r="63" spans="1:7">
      <c r="A63" s="33" t="s">
        <v>16</v>
      </c>
      <c r="B63" s="34" t="s">
        <v>60</v>
      </c>
      <c r="C63" s="35"/>
      <c r="D63" s="36"/>
      <c r="E63" s="33" t="s">
        <v>132</v>
      </c>
      <c r="F63" s="65">
        <v>1122905.78</v>
      </c>
      <c r="G63" s="66">
        <v>932537.17</v>
      </c>
    </row>
    <row r="64" spans="1:7">
      <c r="A64" s="20" t="s">
        <v>36</v>
      </c>
      <c r="B64" s="174" t="s">
        <v>100</v>
      </c>
      <c r="C64" s="175"/>
      <c r="D64" s="176"/>
      <c r="E64" s="33" t="s">
        <v>132</v>
      </c>
      <c r="F64" s="19">
        <v>92849.56</v>
      </c>
      <c r="G64" s="28">
        <v>93810.07</v>
      </c>
    </row>
    <row r="65" spans="1:7">
      <c r="A65" s="20" t="s">
        <v>93</v>
      </c>
      <c r="B65" s="45" t="s">
        <v>61</v>
      </c>
      <c r="C65" s="24"/>
      <c r="D65" s="67"/>
      <c r="E65" s="20" t="s">
        <v>132</v>
      </c>
      <c r="F65" s="19">
        <v>1677.25</v>
      </c>
      <c r="G65" s="19">
        <v>2430.7800000000002</v>
      </c>
    </row>
    <row r="66" spans="1:7">
      <c r="A66" s="12" t="s">
        <v>62</v>
      </c>
      <c r="B66" s="15" t="s">
        <v>63</v>
      </c>
      <c r="C66" s="16"/>
      <c r="D66" s="17"/>
      <c r="E66" s="20"/>
      <c r="F66" s="19"/>
      <c r="G66" s="28"/>
    </row>
    <row r="67" spans="1:7">
      <c r="A67" s="20" t="s">
        <v>9</v>
      </c>
      <c r="B67" s="21" t="s">
        <v>64</v>
      </c>
      <c r="C67" s="52"/>
      <c r="D67" s="53"/>
      <c r="E67" s="20"/>
      <c r="F67" s="19">
        <v>2665.8</v>
      </c>
      <c r="G67" s="19">
        <v>2665.8</v>
      </c>
    </row>
    <row r="68" spans="1:7">
      <c r="A68" s="18" t="s">
        <v>10</v>
      </c>
      <c r="B68" s="68"/>
      <c r="C68" s="25" t="s">
        <v>95</v>
      </c>
      <c r="D68" s="69"/>
      <c r="E68" s="70"/>
      <c r="F68" s="28"/>
      <c r="G68" s="28"/>
    </row>
    <row r="69" spans="1:7">
      <c r="A69" s="18" t="s">
        <v>12</v>
      </c>
      <c r="B69" s="24"/>
      <c r="C69" s="25" t="s">
        <v>65</v>
      </c>
      <c r="D69" s="29"/>
      <c r="E69" s="20" t="s">
        <v>284</v>
      </c>
      <c r="F69" s="19">
        <v>2665.8</v>
      </c>
      <c r="G69" s="19">
        <v>2665.8</v>
      </c>
    </row>
    <row r="70" spans="1:7">
      <c r="A70" s="18" t="s">
        <v>99</v>
      </c>
      <c r="B70" s="24"/>
      <c r="C70" s="25" t="s">
        <v>66</v>
      </c>
      <c r="D70" s="29"/>
      <c r="E70" s="47"/>
      <c r="F70" s="28"/>
      <c r="G70" s="28"/>
    </row>
    <row r="71" spans="1:7">
      <c r="A71" s="20" t="s">
        <v>16</v>
      </c>
      <c r="B71" s="34" t="s">
        <v>67</v>
      </c>
      <c r="C71" s="35"/>
      <c r="D71" s="36"/>
      <c r="E71" s="20"/>
      <c r="F71" s="19">
        <f>F82+F84+F83</f>
        <v>58412.78</v>
      </c>
      <c r="G71" s="28">
        <f>G82+G84</f>
        <v>56440.659999999996</v>
      </c>
    </row>
    <row r="72" spans="1:7">
      <c r="A72" s="37" t="s">
        <v>18</v>
      </c>
      <c r="B72" s="38"/>
      <c r="C72" s="39" t="s">
        <v>98</v>
      </c>
      <c r="D72" s="71"/>
      <c r="E72" s="41"/>
      <c r="F72" s="42"/>
      <c r="G72" s="42"/>
    </row>
    <row r="73" spans="1:7">
      <c r="A73" s="37" t="s">
        <v>20</v>
      </c>
      <c r="B73" s="72"/>
      <c r="C73" s="39" t="s">
        <v>103</v>
      </c>
      <c r="D73" s="73"/>
      <c r="E73" s="62"/>
      <c r="F73" s="42"/>
      <c r="G73" s="42"/>
    </row>
    <row r="74" spans="1:7">
      <c r="A74" s="37" t="s">
        <v>22</v>
      </c>
      <c r="B74" s="72"/>
      <c r="C74" s="39" t="s">
        <v>96</v>
      </c>
      <c r="D74" s="73"/>
      <c r="E74" s="62"/>
      <c r="F74" s="42"/>
      <c r="G74" s="42"/>
    </row>
    <row r="75" spans="1:7">
      <c r="A75" s="74" t="s">
        <v>24</v>
      </c>
      <c r="B75" s="52"/>
      <c r="C75" s="75" t="s">
        <v>82</v>
      </c>
      <c r="D75" s="58"/>
      <c r="E75" s="62"/>
      <c r="F75" s="42"/>
      <c r="G75" s="42"/>
    </row>
    <row r="76" spans="1:7">
      <c r="A76" s="41" t="s">
        <v>26</v>
      </c>
      <c r="B76" s="76"/>
      <c r="C76" s="76" t="s">
        <v>83</v>
      </c>
      <c r="D76" s="71"/>
      <c r="E76" s="77"/>
      <c r="F76" s="42"/>
      <c r="G76" s="42"/>
    </row>
    <row r="77" spans="1:7">
      <c r="A77" s="78" t="s">
        <v>28</v>
      </c>
      <c r="B77" s="35"/>
      <c r="C77" s="79" t="s">
        <v>97</v>
      </c>
      <c r="D77" s="80"/>
      <c r="E77" s="41"/>
      <c r="F77" s="42"/>
      <c r="G77" s="42"/>
    </row>
    <row r="78" spans="1:7" ht="15.75" customHeight="1">
      <c r="A78" s="18" t="s">
        <v>118</v>
      </c>
      <c r="B78" s="24"/>
      <c r="C78" s="29" t="s">
        <v>68</v>
      </c>
      <c r="E78" s="62"/>
      <c r="F78" s="42"/>
      <c r="G78" s="42"/>
    </row>
    <row r="79" spans="1:7">
      <c r="A79" s="18" t="s">
        <v>119</v>
      </c>
      <c r="B79" s="24"/>
      <c r="C79" s="29" t="s">
        <v>69</v>
      </c>
      <c r="E79" s="51"/>
      <c r="F79" s="42"/>
      <c r="G79" s="42"/>
    </row>
    <row r="80" spans="1:7">
      <c r="A80" s="18" t="s">
        <v>30</v>
      </c>
      <c r="B80" s="55"/>
      <c r="C80" s="81" t="s">
        <v>70</v>
      </c>
      <c r="D80" s="82"/>
      <c r="E80" s="51"/>
      <c r="F80" s="42"/>
      <c r="G80" s="42"/>
    </row>
    <row r="81" spans="1:7">
      <c r="A81" s="18" t="s">
        <v>32</v>
      </c>
      <c r="B81" s="68"/>
      <c r="C81" s="25" t="s">
        <v>106</v>
      </c>
      <c r="D81" s="69"/>
      <c r="E81" s="70"/>
      <c r="F81" s="28"/>
      <c r="G81" s="28"/>
    </row>
    <row r="82" spans="1:7">
      <c r="A82" s="18" t="s">
        <v>34</v>
      </c>
      <c r="B82" s="38"/>
      <c r="C82" s="39" t="s">
        <v>71</v>
      </c>
      <c r="D82" s="40"/>
      <c r="E82" s="20" t="s">
        <v>133</v>
      </c>
      <c r="F82" s="19">
        <v>3573.96</v>
      </c>
      <c r="G82" s="19">
        <v>1601.84</v>
      </c>
    </row>
    <row r="83" spans="1:7">
      <c r="A83" s="18" t="s">
        <v>35</v>
      </c>
      <c r="B83" s="38"/>
      <c r="C83" s="39" t="s">
        <v>72</v>
      </c>
      <c r="D83" s="40"/>
      <c r="E83" s="20" t="s">
        <v>133</v>
      </c>
      <c r="F83" s="19"/>
      <c r="G83" s="28"/>
    </row>
    <row r="84" spans="1:7">
      <c r="A84" s="37" t="s">
        <v>117</v>
      </c>
      <c r="B84" s="24"/>
      <c r="C84" s="25" t="s">
        <v>89</v>
      </c>
      <c r="D84" s="29"/>
      <c r="E84" s="20" t="s">
        <v>133</v>
      </c>
      <c r="F84" s="19">
        <v>54838.82</v>
      </c>
      <c r="G84" s="19">
        <v>54838.82</v>
      </c>
    </row>
    <row r="85" spans="1:7">
      <c r="A85" s="37" t="s">
        <v>120</v>
      </c>
      <c r="B85" s="38"/>
      <c r="C85" s="39" t="s">
        <v>73</v>
      </c>
      <c r="D85" s="40"/>
      <c r="E85" s="47"/>
      <c r="F85" s="28"/>
      <c r="G85" s="28"/>
    </row>
    <row r="86" spans="1:7">
      <c r="A86" s="14" t="s">
        <v>74</v>
      </c>
      <c r="B86" s="83" t="s">
        <v>75</v>
      </c>
      <c r="C86" s="84"/>
      <c r="D86" s="85"/>
      <c r="E86" s="47"/>
      <c r="F86" s="19">
        <v>15259.4</v>
      </c>
      <c r="G86" s="19">
        <v>3276.12</v>
      </c>
    </row>
    <row r="87" spans="1:7">
      <c r="A87" s="41" t="s">
        <v>9</v>
      </c>
      <c r="B87" s="43" t="s">
        <v>84</v>
      </c>
      <c r="C87" s="38"/>
      <c r="D87" s="86"/>
      <c r="E87" s="47"/>
      <c r="F87" s="28"/>
      <c r="G87" s="28"/>
    </row>
    <row r="88" spans="1:7">
      <c r="A88" s="41" t="s">
        <v>16</v>
      </c>
      <c r="B88" s="87" t="s">
        <v>76</v>
      </c>
      <c r="C88" s="88"/>
      <c r="D88" s="89"/>
      <c r="E88" s="20"/>
      <c r="F88" s="28"/>
      <c r="G88" s="28"/>
    </row>
    <row r="89" spans="1:7">
      <c r="A89" s="37" t="s">
        <v>18</v>
      </c>
      <c r="B89" s="38"/>
      <c r="C89" s="39" t="s">
        <v>77</v>
      </c>
      <c r="D89" s="40"/>
      <c r="E89" s="20"/>
      <c r="F89" s="28"/>
      <c r="G89" s="28"/>
    </row>
    <row r="90" spans="1:7">
      <c r="A90" s="37" t="s">
        <v>20</v>
      </c>
      <c r="B90" s="38"/>
      <c r="C90" s="39" t="s">
        <v>78</v>
      </c>
      <c r="D90" s="40"/>
      <c r="E90" s="20"/>
      <c r="F90" s="28"/>
      <c r="G90" s="28"/>
    </row>
    <row r="91" spans="1:7">
      <c r="A91" s="20" t="s">
        <v>36</v>
      </c>
      <c r="B91" s="32" t="s">
        <v>104</v>
      </c>
      <c r="C91" s="32"/>
      <c r="D91" s="26"/>
      <c r="E91" s="20"/>
      <c r="F91" s="28"/>
      <c r="G91" s="28"/>
    </row>
    <row r="92" spans="1:7">
      <c r="A92" s="90" t="s">
        <v>44</v>
      </c>
      <c r="B92" s="91" t="s">
        <v>79</v>
      </c>
      <c r="C92" s="92"/>
      <c r="D92" s="93"/>
      <c r="E92" s="20"/>
      <c r="F92" s="19">
        <f>F93+F94</f>
        <v>15259.400000000001</v>
      </c>
      <c r="G92" s="19">
        <f>G93+G94</f>
        <v>3276.12</v>
      </c>
    </row>
    <row r="93" spans="1:7">
      <c r="A93" s="37" t="s">
        <v>111</v>
      </c>
      <c r="B93" s="49"/>
      <c r="C93" s="39" t="s">
        <v>101</v>
      </c>
      <c r="D93" s="94"/>
      <c r="E93" s="51"/>
      <c r="F93" s="63">
        <v>11983.28</v>
      </c>
      <c r="G93" s="63">
        <v>-381.46</v>
      </c>
    </row>
    <row r="94" spans="1:7">
      <c r="A94" s="37" t="s">
        <v>112</v>
      </c>
      <c r="B94" s="49"/>
      <c r="C94" s="39" t="s">
        <v>102</v>
      </c>
      <c r="D94" s="94"/>
      <c r="E94" s="51"/>
      <c r="F94" s="63">
        <v>3276.12</v>
      </c>
      <c r="G94" s="63">
        <v>3657.58</v>
      </c>
    </row>
    <row r="95" spans="1:7">
      <c r="A95" s="14" t="s">
        <v>85</v>
      </c>
      <c r="B95" s="83" t="s">
        <v>86</v>
      </c>
      <c r="C95" s="85"/>
      <c r="D95" s="85"/>
      <c r="E95" s="51"/>
      <c r="F95" s="42"/>
      <c r="G95" s="42"/>
    </row>
    <row r="96" spans="1:7" ht="30.75" customHeight="1">
      <c r="A96" s="14"/>
      <c r="B96" s="174" t="s">
        <v>113</v>
      </c>
      <c r="C96" s="175"/>
      <c r="D96" s="176"/>
      <c r="E96" s="41"/>
      <c r="F96" s="102">
        <f>F61+F67+F71+F86</f>
        <v>1481365.28</v>
      </c>
      <c r="G96" s="102">
        <f>G61+G67+G71+G86</f>
        <v>1287988.8900000001</v>
      </c>
    </row>
    <row r="97" spans="1:7">
      <c r="A97" s="95"/>
      <c r="B97" s="96"/>
      <c r="C97" s="96"/>
      <c r="D97" s="96"/>
      <c r="E97" s="96"/>
      <c r="F97" s="2"/>
      <c r="G97" s="2"/>
    </row>
    <row r="98" spans="1:7">
      <c r="A98" s="195" t="s">
        <v>144</v>
      </c>
      <c r="B98" s="195"/>
      <c r="C98" s="195"/>
      <c r="D98" s="195"/>
      <c r="E98" s="195"/>
      <c r="F98" s="190" t="s">
        <v>137</v>
      </c>
      <c r="G98" s="190"/>
    </row>
    <row r="99" spans="1:7">
      <c r="A99" s="196" t="s">
        <v>126</v>
      </c>
      <c r="B99" s="196"/>
      <c r="C99" s="196"/>
      <c r="D99" s="196"/>
      <c r="E99" s="196"/>
      <c r="F99" s="166" t="s">
        <v>107</v>
      </c>
      <c r="G99" s="166"/>
    </row>
    <row r="100" spans="1:7">
      <c r="A100" s="192" t="s">
        <v>124</v>
      </c>
      <c r="B100" s="193"/>
      <c r="C100" s="193"/>
      <c r="D100" s="193"/>
      <c r="E100" s="99"/>
      <c r="F100" s="9"/>
      <c r="G100" s="9"/>
    </row>
    <row r="101" spans="1:7">
      <c r="A101" s="97"/>
      <c r="B101" s="98"/>
      <c r="C101" s="98"/>
      <c r="D101" s="98"/>
      <c r="E101" s="99"/>
      <c r="F101" s="9"/>
      <c r="G101" s="9"/>
    </row>
    <row r="102" spans="1:7">
      <c r="A102" s="172" t="s">
        <v>145</v>
      </c>
      <c r="B102" s="172"/>
      <c r="C102" s="172"/>
      <c r="D102" s="172"/>
      <c r="E102" s="172"/>
      <c r="F102" s="173" t="s">
        <v>134</v>
      </c>
      <c r="G102" s="173"/>
    </row>
    <row r="103" spans="1:7">
      <c r="A103" s="157" t="s">
        <v>125</v>
      </c>
      <c r="B103" s="157"/>
      <c r="C103" s="157"/>
      <c r="D103" s="157"/>
      <c r="E103" s="157"/>
      <c r="F103" s="158" t="s">
        <v>107</v>
      </c>
      <c r="G103" s="158"/>
    </row>
    <row r="104" spans="1:7" hidden="1">
      <c r="A104" s="5"/>
      <c r="B104" s="5"/>
      <c r="C104" s="5"/>
      <c r="D104" s="5"/>
      <c r="E104" s="2"/>
      <c r="F104" s="5"/>
      <c r="G104" s="5"/>
    </row>
    <row r="105" spans="1:7" hidden="1">
      <c r="A105" s="5"/>
      <c r="B105" s="5"/>
      <c r="C105" s="5"/>
      <c r="D105" s="5"/>
      <c r="E105" s="2"/>
      <c r="F105" s="5"/>
      <c r="G105" s="5"/>
    </row>
    <row r="106" spans="1:7" hidden="1">
      <c r="A106" s="5"/>
      <c r="B106" s="5"/>
      <c r="C106" s="5"/>
      <c r="D106" s="5"/>
      <c r="E106" s="2"/>
      <c r="F106" s="5"/>
      <c r="G106" s="5"/>
    </row>
    <row r="107" spans="1:7" hidden="1">
      <c r="A107" s="5"/>
      <c r="B107" s="5"/>
      <c r="C107" s="5"/>
      <c r="D107" s="5"/>
      <c r="E107" s="2"/>
      <c r="F107" s="5"/>
      <c r="G107" s="5"/>
    </row>
    <row r="108" spans="1:7" hidden="1">
      <c r="A108" s="5"/>
      <c r="B108" s="5"/>
      <c r="C108" s="5"/>
      <c r="D108" s="5"/>
      <c r="E108" s="2"/>
      <c r="F108" s="5"/>
      <c r="G108" s="5"/>
    </row>
    <row r="109" spans="1:7" hidden="1">
      <c r="A109" s="5"/>
      <c r="B109" s="5"/>
      <c r="C109" s="5"/>
      <c r="D109" s="5"/>
      <c r="E109" s="2"/>
      <c r="F109" s="5"/>
      <c r="G109" s="5"/>
    </row>
    <row r="110" spans="1:7" hidden="1">
      <c r="A110" s="5"/>
      <c r="B110" s="5"/>
      <c r="C110" s="5"/>
      <c r="D110" s="5"/>
      <c r="E110" s="2"/>
      <c r="F110" s="5"/>
      <c r="G110" s="5"/>
    </row>
    <row r="111" spans="1:7" hidden="1">
      <c r="A111" s="5"/>
      <c r="B111" s="5"/>
      <c r="C111" s="5"/>
      <c r="D111" s="5"/>
      <c r="E111" s="2"/>
      <c r="F111" s="5"/>
      <c r="G111" s="5"/>
    </row>
    <row r="112" spans="1:7" hidden="1">
      <c r="A112" s="5"/>
      <c r="B112" s="5"/>
      <c r="C112" s="5"/>
      <c r="D112" s="5"/>
      <c r="E112" s="2"/>
      <c r="F112" s="5"/>
      <c r="G112" s="5"/>
    </row>
    <row r="113" spans="5:5" hidden="1">
      <c r="E113" s="2"/>
    </row>
    <row r="114" spans="5:5">
      <c r="E114" s="2"/>
    </row>
    <row r="115" spans="5:5">
      <c r="E115" s="2"/>
    </row>
    <row r="116" spans="5:5">
      <c r="E116" s="2"/>
    </row>
    <row r="117" spans="5:5">
      <c r="E117" s="2"/>
    </row>
    <row r="118" spans="5:5">
      <c r="E118" s="2"/>
    </row>
    <row r="119" spans="5:5">
      <c r="E119" s="2"/>
    </row>
    <row r="120" spans="5:5">
      <c r="E120" s="2"/>
    </row>
    <row r="121" spans="5:5">
      <c r="E121" s="2"/>
    </row>
    <row r="122" spans="5:5">
      <c r="E122" s="2"/>
    </row>
    <row r="123" spans="5:5">
      <c r="E123" s="2"/>
    </row>
    <row r="124" spans="5:5">
      <c r="E124" s="2"/>
    </row>
  </sheetData>
  <mergeCells count="27">
    <mergeCell ref="A15:G15"/>
    <mergeCell ref="A16:G16"/>
    <mergeCell ref="A18:G18"/>
    <mergeCell ref="A100:D100"/>
    <mergeCell ref="F98:G98"/>
    <mergeCell ref="F99:G99"/>
    <mergeCell ref="C49:D49"/>
    <mergeCell ref="C55:D55"/>
    <mergeCell ref="B64:D64"/>
    <mergeCell ref="A98:E98"/>
    <mergeCell ref="A99:E99"/>
    <mergeCell ref="A103:E103"/>
    <mergeCell ref="F103:G103"/>
    <mergeCell ref="E2:G2"/>
    <mergeCell ref="E3:G3"/>
    <mergeCell ref="A7:G7"/>
    <mergeCell ref="A8:G8"/>
    <mergeCell ref="A5:G6"/>
    <mergeCell ref="A102:E102"/>
    <mergeCell ref="F102:G102"/>
    <mergeCell ref="B96:D96"/>
    <mergeCell ref="A19:G19"/>
    <mergeCell ref="D20:G20"/>
    <mergeCell ref="B21:D21"/>
    <mergeCell ref="A11:G11"/>
    <mergeCell ref="A14:E14"/>
    <mergeCell ref="A12:G13"/>
  </mergeCells>
  <phoneticPr fontId="34" type="noConversion"/>
  <pageMargins left="0.74803149606299213" right="0.19685039370078741" top="0.19685039370078741" bottom="0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11" zoomScaleNormal="100" workbookViewId="0">
      <selection activeCell="H45" sqref="H45"/>
    </sheetView>
  </sheetViews>
  <sheetFormatPr defaultColWidth="9.140625" defaultRowHeight="12.75"/>
  <cols>
    <col min="1" max="1" width="8.7109375" style="100" customWidth="1"/>
    <col min="2" max="2" width="1.5703125" style="100" hidden="1" customWidth="1"/>
    <col min="3" max="3" width="30.140625" style="100" customWidth="1"/>
    <col min="4" max="4" width="19.5703125" style="100" customWidth="1"/>
    <col min="5" max="5" width="0" style="100" hidden="1" customWidth="1"/>
    <col min="6" max="6" width="15" style="100" customWidth="1"/>
    <col min="7" max="7" width="9.7109375" style="100" customWidth="1"/>
    <col min="8" max="8" width="16.28515625" style="100" customWidth="1"/>
    <col min="9" max="9" width="15" style="100" customWidth="1"/>
    <col min="10" max="16384" width="9.140625" style="100"/>
  </cols>
  <sheetData>
    <row r="1" spans="1:9" hidden="1">
      <c r="G1" s="103"/>
      <c r="H1" s="103"/>
    </row>
    <row r="2" spans="1:9" ht="12" customHeight="1">
      <c r="D2" s="104"/>
      <c r="G2" s="105" t="s">
        <v>146</v>
      </c>
      <c r="H2" s="106"/>
      <c r="I2" s="106"/>
    </row>
    <row r="3" spans="1:9" ht="11.25" customHeight="1">
      <c r="G3" s="105" t="s">
        <v>108</v>
      </c>
      <c r="H3" s="106"/>
      <c r="I3" s="106"/>
    </row>
    <row r="4" spans="1:9" ht="8.25" customHeight="1"/>
    <row r="5" spans="1:9">
      <c r="A5" s="236" t="s">
        <v>147</v>
      </c>
      <c r="B5" s="224"/>
      <c r="C5" s="224"/>
      <c r="D5" s="224"/>
      <c r="E5" s="224"/>
      <c r="F5" s="224"/>
      <c r="G5" s="224"/>
      <c r="H5" s="224"/>
      <c r="I5" s="224"/>
    </row>
    <row r="6" spans="1:9">
      <c r="A6" s="237" t="s">
        <v>148</v>
      </c>
      <c r="B6" s="224"/>
      <c r="C6" s="224"/>
      <c r="D6" s="224"/>
      <c r="E6" s="224"/>
      <c r="F6" s="224"/>
      <c r="G6" s="224"/>
      <c r="H6" s="224"/>
      <c r="I6" s="224"/>
    </row>
    <row r="7" spans="1:9" ht="16.5">
      <c r="A7" s="238" t="s">
        <v>149</v>
      </c>
      <c r="B7" s="239"/>
      <c r="C7" s="239"/>
      <c r="D7" s="239"/>
      <c r="E7" s="239"/>
      <c r="F7" s="239"/>
      <c r="G7" s="239"/>
      <c r="H7" s="239"/>
      <c r="I7" s="239"/>
    </row>
    <row r="8" spans="1:9">
      <c r="A8" s="223" t="s">
        <v>150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240" t="s">
        <v>151</v>
      </c>
      <c r="B9" s="241"/>
      <c r="C9" s="241"/>
      <c r="D9" s="241"/>
      <c r="E9" s="241"/>
      <c r="F9" s="241"/>
      <c r="G9" s="241"/>
      <c r="H9" s="241"/>
      <c r="I9" s="241"/>
    </row>
    <row r="10" spans="1:9">
      <c r="A10" s="223" t="s">
        <v>152</v>
      </c>
      <c r="B10" s="224"/>
      <c r="C10" s="224"/>
      <c r="D10" s="224"/>
      <c r="E10" s="224"/>
      <c r="F10" s="224"/>
      <c r="G10" s="224"/>
      <c r="H10" s="224"/>
      <c r="I10" s="224"/>
    </row>
    <row r="11" spans="1:9" ht="11.25" customHeight="1">
      <c r="A11" s="223" t="s">
        <v>153</v>
      </c>
      <c r="B11" s="224"/>
      <c r="C11" s="224"/>
      <c r="D11" s="224"/>
      <c r="E11" s="224"/>
      <c r="F11" s="224"/>
      <c r="G11" s="224"/>
      <c r="H11" s="224"/>
      <c r="I11" s="224"/>
    </row>
    <row r="12" spans="1:9" ht="4.5" customHeight="1">
      <c r="A12" s="225"/>
      <c r="B12" s="226"/>
      <c r="C12" s="226"/>
      <c r="D12" s="226"/>
      <c r="E12" s="226"/>
      <c r="F12" s="226"/>
      <c r="G12" s="226"/>
      <c r="H12" s="226"/>
      <c r="I12" s="226"/>
    </row>
    <row r="13" spans="1:9" ht="15">
      <c r="A13" s="227" t="s">
        <v>154</v>
      </c>
      <c r="B13" s="228"/>
      <c r="C13" s="228"/>
      <c r="D13" s="228"/>
      <c r="E13" s="228"/>
      <c r="F13" s="228"/>
      <c r="G13" s="228"/>
      <c r="H13" s="228"/>
      <c r="I13" s="228"/>
    </row>
    <row r="14" spans="1:9" ht="15" hidden="1">
      <c r="A14" s="229"/>
      <c r="B14" s="226"/>
      <c r="C14" s="226"/>
      <c r="D14" s="226"/>
      <c r="E14" s="226"/>
      <c r="F14" s="226"/>
      <c r="G14" s="226"/>
      <c r="H14" s="226"/>
      <c r="I14" s="226"/>
    </row>
    <row r="15" spans="1:9" ht="15">
      <c r="A15" s="227" t="s">
        <v>285</v>
      </c>
      <c r="B15" s="228"/>
      <c r="C15" s="228"/>
      <c r="D15" s="228"/>
      <c r="E15" s="228"/>
      <c r="F15" s="228"/>
      <c r="G15" s="228"/>
      <c r="H15" s="228"/>
      <c r="I15" s="228"/>
    </row>
    <row r="16" spans="1:9" ht="8.25" customHeight="1">
      <c r="A16" s="107"/>
      <c r="B16" s="108"/>
      <c r="C16" s="108"/>
      <c r="D16" s="108"/>
      <c r="E16" s="108"/>
      <c r="F16" s="108"/>
      <c r="G16" s="108"/>
      <c r="H16" s="108"/>
      <c r="I16" s="108"/>
    </row>
    <row r="17" spans="1:9" ht="15">
      <c r="A17" s="229" t="s">
        <v>286</v>
      </c>
      <c r="B17" s="226"/>
      <c r="C17" s="226"/>
      <c r="D17" s="226"/>
      <c r="E17" s="226"/>
      <c r="F17" s="226"/>
      <c r="G17" s="226"/>
      <c r="H17" s="226"/>
      <c r="I17" s="226"/>
    </row>
    <row r="18" spans="1:9" ht="9" customHeight="1">
      <c r="A18" s="234" t="s">
        <v>1</v>
      </c>
      <c r="B18" s="235"/>
      <c r="C18" s="235"/>
      <c r="D18" s="235"/>
      <c r="E18" s="235"/>
      <c r="F18" s="235"/>
      <c r="G18" s="235"/>
      <c r="H18" s="235"/>
      <c r="I18" s="235"/>
    </row>
    <row r="19" spans="1:9" s="108" customFormat="1" ht="13.5" customHeight="1">
      <c r="A19" s="230" t="s">
        <v>155</v>
      </c>
      <c r="B19" s="226"/>
      <c r="C19" s="226"/>
      <c r="D19" s="226"/>
      <c r="E19" s="226"/>
      <c r="F19" s="226"/>
      <c r="G19" s="226"/>
      <c r="H19" s="226"/>
      <c r="I19" s="226"/>
    </row>
    <row r="20" spans="1:9" s="111" customFormat="1" ht="44.25" customHeight="1">
      <c r="A20" s="231" t="s">
        <v>2</v>
      </c>
      <c r="B20" s="231"/>
      <c r="C20" s="232" t="s">
        <v>3</v>
      </c>
      <c r="D20" s="221"/>
      <c r="E20" s="221"/>
      <c r="F20" s="221"/>
      <c r="G20" s="110" t="s">
        <v>156</v>
      </c>
      <c r="H20" s="110" t="s">
        <v>157</v>
      </c>
      <c r="I20" s="110" t="s">
        <v>158</v>
      </c>
    </row>
    <row r="21" spans="1:9" ht="15.75">
      <c r="A21" s="112" t="s">
        <v>7</v>
      </c>
      <c r="B21" s="113" t="s">
        <v>159</v>
      </c>
      <c r="C21" s="222" t="s">
        <v>159</v>
      </c>
      <c r="D21" s="233"/>
      <c r="E21" s="233"/>
      <c r="F21" s="233"/>
      <c r="G21" s="114"/>
      <c r="H21" s="115">
        <f>H22+H28</f>
        <v>621239.39999999991</v>
      </c>
      <c r="I21" s="112">
        <f>I22+I28</f>
        <v>422523.13999999996</v>
      </c>
    </row>
    <row r="22" spans="1:9" ht="15.75">
      <c r="A22" s="116" t="s">
        <v>9</v>
      </c>
      <c r="B22" s="117" t="s">
        <v>160</v>
      </c>
      <c r="C22" s="220" t="s">
        <v>160</v>
      </c>
      <c r="D22" s="220"/>
      <c r="E22" s="220"/>
      <c r="F22" s="220"/>
      <c r="G22" s="119"/>
      <c r="H22" s="115">
        <f>H23+H24+H25+H26</f>
        <v>590999.81999999995</v>
      </c>
      <c r="I22" s="112">
        <f>I23+I24+I25+I26</f>
        <v>399509.98</v>
      </c>
    </row>
    <row r="23" spans="1:9" ht="15.75">
      <c r="A23" s="116" t="s">
        <v>161</v>
      </c>
      <c r="B23" s="117" t="s">
        <v>59</v>
      </c>
      <c r="C23" s="220" t="s">
        <v>59</v>
      </c>
      <c r="D23" s="220"/>
      <c r="E23" s="220"/>
      <c r="F23" s="220"/>
      <c r="G23" s="119"/>
      <c r="H23" s="120">
        <v>9233.58</v>
      </c>
      <c r="I23" s="121">
        <v>12890.86</v>
      </c>
    </row>
    <row r="24" spans="1:9" ht="15.75">
      <c r="A24" s="116" t="s">
        <v>162</v>
      </c>
      <c r="B24" s="122" t="s">
        <v>163</v>
      </c>
      <c r="C24" s="218" t="s">
        <v>163</v>
      </c>
      <c r="D24" s="218"/>
      <c r="E24" s="218"/>
      <c r="F24" s="218"/>
      <c r="G24" s="119"/>
      <c r="H24" s="122">
        <v>567879.69999999995</v>
      </c>
      <c r="I24" s="116">
        <v>376694.92</v>
      </c>
    </row>
    <row r="25" spans="1:9" ht="15.75">
      <c r="A25" s="116" t="s">
        <v>164</v>
      </c>
      <c r="B25" s="117" t="s">
        <v>165</v>
      </c>
      <c r="C25" s="218" t="s">
        <v>165</v>
      </c>
      <c r="D25" s="218"/>
      <c r="E25" s="218"/>
      <c r="F25" s="218"/>
      <c r="G25" s="119"/>
      <c r="H25" s="123">
        <v>960.51</v>
      </c>
      <c r="I25" s="121">
        <v>960.51</v>
      </c>
    </row>
    <row r="26" spans="1:9" ht="15.75">
      <c r="A26" s="116" t="s">
        <v>166</v>
      </c>
      <c r="B26" s="122" t="s">
        <v>167</v>
      </c>
      <c r="C26" s="218" t="s">
        <v>167</v>
      </c>
      <c r="D26" s="218"/>
      <c r="E26" s="218"/>
      <c r="F26" s="218"/>
      <c r="G26" s="119"/>
      <c r="H26" s="123">
        <v>12926.03</v>
      </c>
      <c r="I26" s="116">
        <v>8963.69</v>
      </c>
    </row>
    <row r="27" spans="1:9" ht="15.75">
      <c r="A27" s="116" t="s">
        <v>16</v>
      </c>
      <c r="B27" s="117" t="s">
        <v>168</v>
      </c>
      <c r="C27" s="218" t="s">
        <v>168</v>
      </c>
      <c r="D27" s="218"/>
      <c r="E27" s="218"/>
      <c r="F27" s="218"/>
      <c r="G27" s="119"/>
      <c r="H27" s="122"/>
      <c r="I27" s="112"/>
    </row>
    <row r="28" spans="1:9" ht="15.75">
      <c r="A28" s="116" t="s">
        <v>36</v>
      </c>
      <c r="B28" s="117" t="s">
        <v>169</v>
      </c>
      <c r="C28" s="218" t="s">
        <v>169</v>
      </c>
      <c r="D28" s="218"/>
      <c r="E28" s="218"/>
      <c r="F28" s="218"/>
      <c r="G28" s="119"/>
      <c r="H28" s="115">
        <f>H29+H30</f>
        <v>30239.58</v>
      </c>
      <c r="I28" s="124">
        <f>I29+I30</f>
        <v>23013.16</v>
      </c>
    </row>
    <row r="29" spans="1:9" ht="15.75">
      <c r="A29" s="116" t="s">
        <v>170</v>
      </c>
      <c r="B29" s="122" t="s">
        <v>171</v>
      </c>
      <c r="C29" s="218" t="s">
        <v>171</v>
      </c>
      <c r="D29" s="218"/>
      <c r="E29" s="218"/>
      <c r="F29" s="218"/>
      <c r="G29" s="119" t="s">
        <v>172</v>
      </c>
      <c r="H29" s="123">
        <v>30239.58</v>
      </c>
      <c r="I29" s="121">
        <v>23013.16</v>
      </c>
    </row>
    <row r="30" spans="1:9" ht="15.75">
      <c r="A30" s="116" t="s">
        <v>173</v>
      </c>
      <c r="B30" s="122" t="s">
        <v>174</v>
      </c>
      <c r="C30" s="218" t="s">
        <v>174</v>
      </c>
      <c r="D30" s="218"/>
      <c r="E30" s="218"/>
      <c r="F30" s="218"/>
      <c r="G30" s="119"/>
      <c r="H30" s="113"/>
      <c r="I30" s="112"/>
    </row>
    <row r="31" spans="1:9" ht="15.75">
      <c r="A31" s="112" t="s">
        <v>45</v>
      </c>
      <c r="B31" s="113" t="s">
        <v>175</v>
      </c>
      <c r="C31" s="222" t="s">
        <v>175</v>
      </c>
      <c r="D31" s="222"/>
      <c r="E31" s="222"/>
      <c r="F31" s="222"/>
      <c r="G31" s="114"/>
      <c r="H31" s="115">
        <f>H32+H33+H34+H35+H36+H37+H38+H39+H40+H41+H42+H43+H44+H45</f>
        <v>609256.12000000011</v>
      </c>
      <c r="I31" s="124">
        <f>I32+I33+I34+I35+I36+I37+I38+I39+I40+I41+I42+I43+I44+I45</f>
        <v>417654.94000000006</v>
      </c>
    </row>
    <row r="32" spans="1:9" ht="15.75">
      <c r="A32" s="116" t="s">
        <v>9</v>
      </c>
      <c r="B32" s="117" t="s">
        <v>176</v>
      </c>
      <c r="C32" s="218" t="s">
        <v>177</v>
      </c>
      <c r="D32" s="219"/>
      <c r="E32" s="219"/>
      <c r="F32" s="219"/>
      <c r="G32" s="119" t="s">
        <v>178</v>
      </c>
      <c r="H32" s="122">
        <v>404779.86</v>
      </c>
      <c r="I32" s="121">
        <v>257959.32</v>
      </c>
    </row>
    <row r="33" spans="1:9" ht="15.75">
      <c r="A33" s="116" t="s">
        <v>16</v>
      </c>
      <c r="B33" s="117" t="s">
        <v>179</v>
      </c>
      <c r="C33" s="218" t="s">
        <v>180</v>
      </c>
      <c r="D33" s="219"/>
      <c r="E33" s="219"/>
      <c r="F33" s="219"/>
      <c r="G33" s="119" t="s">
        <v>178</v>
      </c>
      <c r="H33" s="125">
        <v>76473.77</v>
      </c>
      <c r="I33" s="121">
        <v>42332.32</v>
      </c>
    </row>
    <row r="34" spans="1:9" ht="15.75">
      <c r="A34" s="116" t="s">
        <v>36</v>
      </c>
      <c r="B34" s="117" t="s">
        <v>181</v>
      </c>
      <c r="C34" s="218" t="s">
        <v>182</v>
      </c>
      <c r="D34" s="219"/>
      <c r="E34" s="219"/>
      <c r="F34" s="219"/>
      <c r="G34" s="119" t="s">
        <v>178</v>
      </c>
      <c r="H34" s="125">
        <v>22800.71</v>
      </c>
      <c r="I34" s="116">
        <v>18815.330000000002</v>
      </c>
    </row>
    <row r="35" spans="1:9" ht="15.75">
      <c r="A35" s="116" t="s">
        <v>44</v>
      </c>
      <c r="B35" s="117" t="s">
        <v>183</v>
      </c>
      <c r="C35" s="220" t="s">
        <v>184</v>
      </c>
      <c r="D35" s="219"/>
      <c r="E35" s="219"/>
      <c r="F35" s="219"/>
      <c r="G35" s="119"/>
      <c r="H35" s="125">
        <v>499</v>
      </c>
      <c r="I35" s="121">
        <v>135</v>
      </c>
    </row>
    <row r="36" spans="1:9" ht="15.75">
      <c r="A36" s="116" t="s">
        <v>54</v>
      </c>
      <c r="B36" s="117" t="s">
        <v>185</v>
      </c>
      <c r="C36" s="220" t="s">
        <v>186</v>
      </c>
      <c r="D36" s="219"/>
      <c r="E36" s="219"/>
      <c r="F36" s="219"/>
      <c r="G36" s="119" t="s">
        <v>178</v>
      </c>
      <c r="H36" s="125">
        <v>18753.09</v>
      </c>
      <c r="I36" s="121">
        <v>10940.42</v>
      </c>
    </row>
    <row r="37" spans="1:9" ht="15.75">
      <c r="A37" s="116" t="s">
        <v>187</v>
      </c>
      <c r="B37" s="117" t="s">
        <v>188</v>
      </c>
      <c r="C37" s="220" t="s">
        <v>189</v>
      </c>
      <c r="D37" s="219"/>
      <c r="E37" s="219"/>
      <c r="F37" s="219"/>
      <c r="G37" s="119" t="s">
        <v>178</v>
      </c>
      <c r="H37" s="125">
        <v>289</v>
      </c>
      <c r="I37" s="121">
        <v>810</v>
      </c>
    </row>
    <row r="38" spans="1:9" ht="15.75">
      <c r="A38" s="116" t="s">
        <v>190</v>
      </c>
      <c r="B38" s="117" t="s">
        <v>191</v>
      </c>
      <c r="C38" s="220" t="s">
        <v>192</v>
      </c>
      <c r="D38" s="219"/>
      <c r="E38" s="219"/>
      <c r="F38" s="219"/>
      <c r="G38" s="119" t="s">
        <v>178</v>
      </c>
      <c r="H38" s="125">
        <v>3291.69</v>
      </c>
      <c r="I38" s="122">
        <v>6338.8</v>
      </c>
    </row>
    <row r="39" spans="1:9" ht="15.75">
      <c r="A39" s="116" t="s">
        <v>193</v>
      </c>
      <c r="B39" s="117" t="s">
        <v>194</v>
      </c>
      <c r="C39" s="218" t="s">
        <v>194</v>
      </c>
      <c r="D39" s="219"/>
      <c r="E39" s="219"/>
      <c r="F39" s="219"/>
      <c r="G39" s="119"/>
      <c r="H39" s="122"/>
      <c r="I39" s="122"/>
    </row>
    <row r="40" spans="1:9" ht="15.75">
      <c r="A40" s="116" t="s">
        <v>195</v>
      </c>
      <c r="B40" s="117" t="s">
        <v>196</v>
      </c>
      <c r="C40" s="220" t="s">
        <v>196</v>
      </c>
      <c r="D40" s="219"/>
      <c r="E40" s="219"/>
      <c r="F40" s="219"/>
      <c r="G40" s="119" t="s">
        <v>178</v>
      </c>
      <c r="H40" s="122">
        <v>12960.91</v>
      </c>
      <c r="I40" s="122">
        <v>11721.03</v>
      </c>
    </row>
    <row r="41" spans="1:9" ht="15.75" customHeight="1">
      <c r="A41" s="116" t="s">
        <v>197</v>
      </c>
      <c r="B41" s="117" t="s">
        <v>198</v>
      </c>
      <c r="C41" s="218" t="s">
        <v>199</v>
      </c>
      <c r="D41" s="221"/>
      <c r="E41" s="221"/>
      <c r="F41" s="221"/>
      <c r="G41" s="119"/>
      <c r="H41" s="122"/>
      <c r="I41" s="122"/>
    </row>
    <row r="42" spans="1:9" ht="15.75" customHeight="1">
      <c r="A42" s="116" t="s">
        <v>200</v>
      </c>
      <c r="B42" s="117" t="s">
        <v>201</v>
      </c>
      <c r="C42" s="218" t="s">
        <v>202</v>
      </c>
      <c r="D42" s="219"/>
      <c r="E42" s="219"/>
      <c r="F42" s="219"/>
      <c r="G42" s="119" t="s">
        <v>178</v>
      </c>
      <c r="H42" s="125">
        <v>39.06</v>
      </c>
      <c r="I42" s="125">
        <v>1709.15</v>
      </c>
    </row>
    <row r="43" spans="1:9" ht="15.75">
      <c r="A43" s="116" t="s">
        <v>203</v>
      </c>
      <c r="B43" s="117" t="s">
        <v>204</v>
      </c>
      <c r="C43" s="218" t="s">
        <v>205</v>
      </c>
      <c r="D43" s="219"/>
      <c r="E43" s="219"/>
      <c r="F43" s="219"/>
      <c r="G43" s="119"/>
      <c r="H43" s="122"/>
      <c r="I43" s="122"/>
    </row>
    <row r="44" spans="1:9" ht="15.75">
      <c r="A44" s="116" t="s">
        <v>206</v>
      </c>
      <c r="B44" s="117" t="s">
        <v>207</v>
      </c>
      <c r="C44" s="218" t="s">
        <v>208</v>
      </c>
      <c r="D44" s="219"/>
      <c r="E44" s="219"/>
      <c r="F44" s="219"/>
      <c r="G44" s="119" t="s">
        <v>178</v>
      </c>
      <c r="H44" s="125">
        <v>69369.03</v>
      </c>
      <c r="I44" s="125">
        <v>66893.570000000007</v>
      </c>
    </row>
    <row r="45" spans="1:9" ht="15.75">
      <c r="A45" s="116" t="s">
        <v>209</v>
      </c>
      <c r="B45" s="117" t="s">
        <v>210</v>
      </c>
      <c r="C45" s="211" t="s">
        <v>211</v>
      </c>
      <c r="D45" s="212"/>
      <c r="E45" s="212"/>
      <c r="F45" s="213"/>
      <c r="G45" s="119"/>
      <c r="H45" s="126"/>
      <c r="I45" s="126"/>
    </row>
    <row r="46" spans="1:9" ht="15.75">
      <c r="A46" s="113" t="s">
        <v>46</v>
      </c>
      <c r="B46" s="127" t="s">
        <v>212</v>
      </c>
      <c r="C46" s="197" t="s">
        <v>212</v>
      </c>
      <c r="D46" s="198"/>
      <c r="E46" s="198"/>
      <c r="F46" s="199"/>
      <c r="G46" s="114"/>
      <c r="H46" s="128">
        <f>H21-H31</f>
        <v>11983.279999999795</v>
      </c>
      <c r="I46" s="128">
        <f>I21-I31</f>
        <v>4868.1999999998952</v>
      </c>
    </row>
    <row r="47" spans="1:9" ht="15.75">
      <c r="A47" s="113" t="s">
        <v>57</v>
      </c>
      <c r="B47" s="113" t="s">
        <v>213</v>
      </c>
      <c r="C47" s="200" t="s">
        <v>213</v>
      </c>
      <c r="D47" s="198"/>
      <c r="E47" s="198"/>
      <c r="F47" s="199"/>
      <c r="G47" s="129"/>
      <c r="H47" s="130">
        <v>0</v>
      </c>
      <c r="I47" s="130"/>
    </row>
    <row r="48" spans="1:9" ht="15.75">
      <c r="A48" s="122" t="s">
        <v>214</v>
      </c>
      <c r="B48" s="117" t="s">
        <v>215</v>
      </c>
      <c r="C48" s="211" t="s">
        <v>216</v>
      </c>
      <c r="D48" s="212"/>
      <c r="E48" s="212"/>
      <c r="F48" s="213"/>
      <c r="G48" s="131"/>
      <c r="H48" s="126"/>
      <c r="I48" s="126"/>
    </row>
    <row r="49" spans="1:9" ht="15.75">
      <c r="A49" s="122" t="s">
        <v>16</v>
      </c>
      <c r="B49" s="117" t="s">
        <v>217</v>
      </c>
      <c r="C49" s="211" t="s">
        <v>217</v>
      </c>
      <c r="D49" s="212"/>
      <c r="E49" s="212"/>
      <c r="F49" s="213"/>
      <c r="G49" s="131"/>
      <c r="H49" s="126"/>
      <c r="I49" s="126"/>
    </row>
    <row r="50" spans="1:9" ht="15.75">
      <c r="A50" s="122" t="s">
        <v>218</v>
      </c>
      <c r="B50" s="117" t="s">
        <v>219</v>
      </c>
      <c r="C50" s="211" t="s">
        <v>220</v>
      </c>
      <c r="D50" s="212"/>
      <c r="E50" s="212"/>
      <c r="F50" s="213"/>
      <c r="G50" s="131"/>
      <c r="H50" s="126"/>
      <c r="I50" s="126"/>
    </row>
    <row r="51" spans="1:9" ht="15.75">
      <c r="A51" s="113" t="s">
        <v>62</v>
      </c>
      <c r="B51" s="127" t="s">
        <v>221</v>
      </c>
      <c r="C51" s="197" t="s">
        <v>221</v>
      </c>
      <c r="D51" s="198"/>
      <c r="E51" s="198"/>
      <c r="F51" s="199"/>
      <c r="G51" s="129"/>
      <c r="H51" s="130"/>
      <c r="I51" s="130"/>
    </row>
    <row r="52" spans="1:9" ht="24.75" customHeight="1">
      <c r="A52" s="113" t="s">
        <v>74</v>
      </c>
      <c r="B52" s="127" t="s">
        <v>222</v>
      </c>
      <c r="C52" s="214" t="s">
        <v>222</v>
      </c>
      <c r="D52" s="215"/>
      <c r="E52" s="215"/>
      <c r="F52" s="216"/>
      <c r="G52" s="129"/>
      <c r="H52" s="130"/>
      <c r="I52" s="130"/>
    </row>
    <row r="53" spans="1:9" ht="15.75">
      <c r="A53" s="113" t="s">
        <v>85</v>
      </c>
      <c r="B53" s="127" t="s">
        <v>223</v>
      </c>
      <c r="C53" s="197" t="s">
        <v>223</v>
      </c>
      <c r="D53" s="198"/>
      <c r="E53" s="198"/>
      <c r="F53" s="199"/>
      <c r="G53" s="129"/>
      <c r="H53" s="130"/>
      <c r="I53" s="130"/>
    </row>
    <row r="54" spans="1:9" ht="25.5" customHeight="1">
      <c r="A54" s="113" t="s">
        <v>224</v>
      </c>
      <c r="B54" s="113" t="s">
        <v>225</v>
      </c>
      <c r="C54" s="217" t="s">
        <v>225</v>
      </c>
      <c r="D54" s="215"/>
      <c r="E54" s="215"/>
      <c r="F54" s="216"/>
      <c r="G54" s="129"/>
      <c r="H54" s="128">
        <f>H46</f>
        <v>11983.279999999795</v>
      </c>
      <c r="I54" s="128">
        <f>I46</f>
        <v>4868.1999999998952</v>
      </c>
    </row>
    <row r="55" spans="1:9" ht="15.75">
      <c r="A55" s="113" t="s">
        <v>9</v>
      </c>
      <c r="B55" s="113" t="s">
        <v>226</v>
      </c>
      <c r="C55" s="200" t="s">
        <v>226</v>
      </c>
      <c r="D55" s="198"/>
      <c r="E55" s="198"/>
      <c r="F55" s="199"/>
      <c r="G55" s="129"/>
      <c r="H55" s="130"/>
      <c r="I55" s="130"/>
    </row>
    <row r="56" spans="1:9" ht="15.75">
      <c r="A56" s="113" t="s">
        <v>227</v>
      </c>
      <c r="B56" s="127" t="s">
        <v>228</v>
      </c>
      <c r="C56" s="197" t="s">
        <v>228</v>
      </c>
      <c r="D56" s="198"/>
      <c r="E56" s="198"/>
      <c r="F56" s="199"/>
      <c r="G56" s="131" t="s">
        <v>229</v>
      </c>
      <c r="H56" s="132">
        <f>H54</f>
        <v>11983.279999999795</v>
      </c>
      <c r="I56" s="132">
        <f>I54</f>
        <v>4868.1999999998952</v>
      </c>
    </row>
    <row r="57" spans="1:9" ht="15.75">
      <c r="A57" s="122" t="s">
        <v>9</v>
      </c>
      <c r="B57" s="117" t="s">
        <v>230</v>
      </c>
      <c r="C57" s="211" t="s">
        <v>230</v>
      </c>
      <c r="D57" s="212"/>
      <c r="E57" s="212"/>
      <c r="F57" s="213"/>
      <c r="G57" s="131"/>
      <c r="H57" s="126"/>
      <c r="I57" s="126"/>
    </row>
    <row r="58" spans="1:9" ht="15.75">
      <c r="A58" s="122" t="s">
        <v>16</v>
      </c>
      <c r="B58" s="117" t="s">
        <v>231</v>
      </c>
      <c r="C58" s="211" t="s">
        <v>231</v>
      </c>
      <c r="D58" s="212"/>
      <c r="E58" s="212"/>
      <c r="F58" s="213"/>
      <c r="G58" s="131"/>
      <c r="H58" s="126">
        <v>0</v>
      </c>
      <c r="I58" s="126">
        <v>0</v>
      </c>
    </row>
    <row r="59" spans="1:9" ht="6.75" customHeight="1">
      <c r="A59" s="133"/>
      <c r="B59" s="133"/>
      <c r="C59" s="133"/>
      <c r="D59" s="133"/>
      <c r="G59" s="134"/>
      <c r="H59" s="134"/>
      <c r="I59" s="134"/>
    </row>
    <row r="60" spans="1:9" ht="15" customHeight="1">
      <c r="A60" s="203" t="s">
        <v>232</v>
      </c>
      <c r="B60" s="204"/>
      <c r="C60" s="204"/>
      <c r="D60" s="204"/>
      <c r="E60" s="204"/>
      <c r="F60" s="204"/>
      <c r="G60" s="135" t="s">
        <v>233</v>
      </c>
      <c r="H60" s="205" t="s">
        <v>137</v>
      </c>
      <c r="I60" s="205"/>
    </row>
    <row r="61" spans="1:9" s="108" customFormat="1" ht="12" customHeight="1">
      <c r="A61" s="206" t="s">
        <v>234</v>
      </c>
      <c r="B61" s="206"/>
      <c r="C61" s="206"/>
      <c r="D61" s="206"/>
      <c r="E61" s="206"/>
      <c r="F61" s="206"/>
      <c r="G61" s="136" t="s">
        <v>235</v>
      </c>
      <c r="H61" s="207" t="s">
        <v>107</v>
      </c>
      <c r="I61" s="207"/>
    </row>
    <row r="62" spans="1:9" s="108" customFormat="1" ht="8.25" customHeight="1">
      <c r="A62" s="137"/>
      <c r="B62" s="137"/>
      <c r="C62" s="137"/>
      <c r="D62" s="137"/>
      <c r="E62" s="137"/>
      <c r="F62" s="137"/>
      <c r="G62" s="137"/>
      <c r="H62" s="138"/>
      <c r="I62" s="138"/>
    </row>
    <row r="63" spans="1:9" ht="12.75" customHeight="1">
      <c r="A63" s="208" t="s">
        <v>236</v>
      </c>
      <c r="B63" s="209"/>
      <c r="C63" s="209"/>
      <c r="D63" s="209"/>
      <c r="E63" s="209"/>
      <c r="F63" s="209"/>
      <c r="G63" s="80" t="s">
        <v>237</v>
      </c>
      <c r="H63" s="210" t="s">
        <v>238</v>
      </c>
      <c r="I63" s="210"/>
    </row>
    <row r="64" spans="1:9">
      <c r="A64" s="201" t="s">
        <v>239</v>
      </c>
      <c r="B64" s="201"/>
      <c r="C64" s="201"/>
      <c r="D64" s="201"/>
      <c r="E64" s="201"/>
      <c r="F64" s="201"/>
      <c r="G64" s="139" t="s">
        <v>240</v>
      </c>
      <c r="H64" s="202" t="s">
        <v>107</v>
      </c>
      <c r="I64" s="202"/>
    </row>
  </sheetData>
  <mergeCells count="62">
    <mergeCell ref="A10:I10"/>
    <mergeCell ref="A5:I5"/>
    <mergeCell ref="A6:I6"/>
    <mergeCell ref="A7:I7"/>
    <mergeCell ref="A8:I8"/>
    <mergeCell ref="A9:I9"/>
    <mergeCell ref="C22:F22"/>
    <mergeCell ref="C31:F31"/>
    <mergeCell ref="C33:F33"/>
    <mergeCell ref="A11:I11"/>
    <mergeCell ref="A12:I12"/>
    <mergeCell ref="A13:I13"/>
    <mergeCell ref="A14:I14"/>
    <mergeCell ref="A15:I15"/>
    <mergeCell ref="A17:I17"/>
    <mergeCell ref="A19:I19"/>
    <mergeCell ref="A20:B20"/>
    <mergeCell ref="C20:F20"/>
    <mergeCell ref="C21:F21"/>
    <mergeCell ref="A18:I18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2:F32"/>
    <mergeCell ref="C44:F44"/>
    <mergeCell ref="C45:F45"/>
    <mergeCell ref="C35:F35"/>
    <mergeCell ref="C36:F36"/>
    <mergeCell ref="C37:F37"/>
    <mergeCell ref="C38:F38"/>
    <mergeCell ref="C39:F39"/>
    <mergeCell ref="C41:F41"/>
    <mergeCell ref="C43:F43"/>
    <mergeCell ref="C40:F40"/>
    <mergeCell ref="C42:F42"/>
    <mergeCell ref="C52:F52"/>
    <mergeCell ref="C53:F53"/>
    <mergeCell ref="C54:F54"/>
    <mergeCell ref="C56:F56"/>
    <mergeCell ref="C57:F57"/>
    <mergeCell ref="C46:F46"/>
    <mergeCell ref="C55:F55"/>
    <mergeCell ref="A64:F64"/>
    <mergeCell ref="H64:I64"/>
    <mergeCell ref="A60:F60"/>
    <mergeCell ref="H60:I60"/>
    <mergeCell ref="A61:F61"/>
    <mergeCell ref="H61:I61"/>
    <mergeCell ref="A63:F63"/>
    <mergeCell ref="H63:I63"/>
    <mergeCell ref="C58:F58"/>
    <mergeCell ref="C47:F47"/>
    <mergeCell ref="C48:F48"/>
    <mergeCell ref="C49:F49"/>
    <mergeCell ref="C50:F50"/>
    <mergeCell ref="C51:F51"/>
  </mergeCells>
  <phoneticPr fontId="34" type="noConversion"/>
  <pageMargins left="0.74803149606299213" right="0.19685039370078741" top="0" bottom="0" header="0" footer="0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J17" sqref="J17"/>
    </sheetView>
  </sheetViews>
  <sheetFormatPr defaultColWidth="9.140625" defaultRowHeight="15"/>
  <cols>
    <col min="1" max="1" width="6" style="140" customWidth="1"/>
    <col min="2" max="2" width="37.85546875" style="141" customWidth="1"/>
    <col min="3" max="3" width="15.140625" style="141" customWidth="1"/>
    <col min="4" max="4" width="14.42578125" style="141" customWidth="1"/>
    <col min="5" max="5" width="14.28515625" style="141" customWidth="1"/>
    <col min="6" max="6" width="12.140625" style="141" customWidth="1"/>
    <col min="7" max="7" width="14.140625" style="141" customWidth="1"/>
    <col min="8" max="8" width="13.42578125" style="141" customWidth="1"/>
    <col min="9" max="9" width="15.7109375" style="141" customWidth="1"/>
    <col min="10" max="10" width="13.85546875" style="141" customWidth="1"/>
    <col min="11" max="11" width="13.140625" style="141" customWidth="1"/>
    <col min="12" max="12" width="13.42578125" style="141" customWidth="1"/>
    <col min="13" max="13" width="15.7109375" style="141" customWidth="1"/>
    <col min="14" max="16384" width="9.140625" style="141"/>
  </cols>
  <sheetData>
    <row r="1" spans="1:13" ht="15" customHeight="1">
      <c r="I1" s="142"/>
      <c r="J1" s="142"/>
      <c r="K1" s="142"/>
    </row>
    <row r="2" spans="1:13" ht="15.75">
      <c r="E2" s="143" t="s">
        <v>287</v>
      </c>
      <c r="I2" s="141" t="s">
        <v>241</v>
      </c>
    </row>
    <row r="3" spans="1:13" ht="15" customHeight="1">
      <c r="I3" s="141" t="s">
        <v>242</v>
      </c>
    </row>
    <row r="4" spans="1:13" ht="15" customHeight="1">
      <c r="A4" s="242" t="s">
        <v>243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1:13" ht="15" customHeight="1">
      <c r="A5" s="242" t="s">
        <v>244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</row>
    <row r="7" spans="1:13" ht="15" customHeight="1">
      <c r="A7" s="242" t="s">
        <v>245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</row>
    <row r="9" spans="1:13" ht="15" customHeight="1">
      <c r="A9" s="243" t="s">
        <v>2</v>
      </c>
      <c r="B9" s="243" t="s">
        <v>246</v>
      </c>
      <c r="C9" s="243" t="s">
        <v>247</v>
      </c>
      <c r="D9" s="245" t="s">
        <v>248</v>
      </c>
      <c r="E9" s="246"/>
      <c r="F9" s="246"/>
      <c r="G9" s="246"/>
      <c r="H9" s="246"/>
      <c r="I9" s="246"/>
      <c r="J9" s="246"/>
      <c r="K9" s="246"/>
      <c r="L9" s="247"/>
      <c r="M9" s="243" t="s">
        <v>249</v>
      </c>
    </row>
    <row r="10" spans="1:13" ht="114">
      <c r="A10" s="244"/>
      <c r="B10" s="244"/>
      <c r="C10" s="244"/>
      <c r="D10" s="109" t="s">
        <v>250</v>
      </c>
      <c r="E10" s="109" t="s">
        <v>251</v>
      </c>
      <c r="F10" s="109" t="s">
        <v>252</v>
      </c>
      <c r="G10" s="109" t="s">
        <v>253</v>
      </c>
      <c r="H10" s="109" t="s">
        <v>254</v>
      </c>
      <c r="I10" s="144" t="s">
        <v>255</v>
      </c>
      <c r="J10" s="109" t="s">
        <v>256</v>
      </c>
      <c r="K10" s="145" t="s">
        <v>257</v>
      </c>
      <c r="L10" s="146" t="s">
        <v>258</v>
      </c>
      <c r="M10" s="244"/>
    </row>
    <row r="11" spans="1:13" ht="15" customHeight="1">
      <c r="A11" s="147">
        <v>1</v>
      </c>
      <c r="B11" s="147">
        <v>2</v>
      </c>
      <c r="C11" s="147">
        <v>3</v>
      </c>
      <c r="D11" s="147">
        <v>4</v>
      </c>
      <c r="E11" s="147">
        <v>5</v>
      </c>
      <c r="F11" s="147">
        <v>6</v>
      </c>
      <c r="G11" s="147">
        <v>7</v>
      </c>
      <c r="H11" s="147">
        <v>8</v>
      </c>
      <c r="I11" s="147">
        <v>9</v>
      </c>
      <c r="J11" s="147">
        <v>10</v>
      </c>
      <c r="K11" s="148" t="s">
        <v>259</v>
      </c>
      <c r="L11" s="147">
        <v>12</v>
      </c>
      <c r="M11" s="147">
        <v>13</v>
      </c>
    </row>
    <row r="12" spans="1:13" ht="59.25" customHeight="1">
      <c r="A12" s="109" t="s">
        <v>260</v>
      </c>
      <c r="B12" s="149" t="s">
        <v>261</v>
      </c>
      <c r="C12" s="150">
        <f t="shared" ref="C12:L12" si="0">SUM(C13:C14)</f>
        <v>196828.29</v>
      </c>
      <c r="D12" s="150">
        <f t="shared" si="0"/>
        <v>0</v>
      </c>
      <c r="E12" s="151">
        <f t="shared" si="0"/>
        <v>0</v>
      </c>
      <c r="F12" s="151">
        <f t="shared" si="0"/>
        <v>0</v>
      </c>
      <c r="G12" s="151">
        <f t="shared" si="0"/>
        <v>0</v>
      </c>
      <c r="H12" s="151">
        <f t="shared" si="0"/>
        <v>0</v>
      </c>
      <c r="I12" s="150">
        <f t="shared" si="0"/>
        <v>-9233.58</v>
      </c>
      <c r="J12" s="151">
        <f t="shared" si="0"/>
        <v>0</v>
      </c>
      <c r="K12" s="151">
        <f t="shared" si="0"/>
        <v>0</v>
      </c>
      <c r="L12" s="151">
        <f t="shared" si="0"/>
        <v>0</v>
      </c>
      <c r="M12" s="150">
        <f>SUM(C12:L12)</f>
        <v>187594.71000000002</v>
      </c>
    </row>
    <row r="13" spans="1:13">
      <c r="A13" s="152" t="s">
        <v>262</v>
      </c>
      <c r="B13" s="118" t="s">
        <v>263</v>
      </c>
      <c r="C13" s="153">
        <v>196828.29</v>
      </c>
      <c r="D13" s="154"/>
      <c r="E13" s="154">
        <v>0</v>
      </c>
      <c r="F13" s="154">
        <v>0</v>
      </c>
      <c r="G13" s="154">
        <v>0</v>
      </c>
      <c r="H13" s="154">
        <v>0</v>
      </c>
      <c r="I13" s="153">
        <v>-9233.58</v>
      </c>
      <c r="J13" s="154">
        <v>0</v>
      </c>
      <c r="K13" s="154">
        <v>0</v>
      </c>
      <c r="L13" s="154">
        <v>0</v>
      </c>
      <c r="M13" s="150">
        <f>SUM(C13:L13)</f>
        <v>187594.71000000002</v>
      </c>
    </row>
    <row r="14" spans="1:13">
      <c r="A14" s="152" t="s">
        <v>264</v>
      </c>
      <c r="B14" s="118" t="s">
        <v>265</v>
      </c>
      <c r="C14" s="154">
        <v>0</v>
      </c>
      <c r="D14" s="153"/>
      <c r="E14" s="154">
        <v>0</v>
      </c>
      <c r="F14" s="154">
        <v>0</v>
      </c>
      <c r="G14" s="154">
        <v>0</v>
      </c>
      <c r="H14" s="154">
        <v>0</v>
      </c>
      <c r="I14" s="153"/>
      <c r="J14" s="154">
        <v>0</v>
      </c>
      <c r="K14" s="154">
        <v>0</v>
      </c>
      <c r="L14" s="154">
        <v>0</v>
      </c>
      <c r="M14" s="151">
        <f>SUM(C14)+SUM(D14)+SUM(E14)+SUM(F14)-SUM(G14)-SUM(H14)-SUM(I14)-SUM(J14)-SUM(K14)+SUM(L14)</f>
        <v>0</v>
      </c>
    </row>
    <row r="15" spans="1:13" ht="61.5" customHeight="1">
      <c r="A15" s="109" t="s">
        <v>266</v>
      </c>
      <c r="B15" s="149" t="s">
        <v>267</v>
      </c>
      <c r="C15" s="150">
        <f t="shared" ref="C15:L15" si="1">SUM(C16:C17)</f>
        <v>932537.17</v>
      </c>
      <c r="D15" s="150">
        <f>D16+D17</f>
        <v>753090.66999999993</v>
      </c>
      <c r="E15" s="151">
        <f t="shared" si="1"/>
        <v>0</v>
      </c>
      <c r="F15" s="150">
        <f t="shared" si="1"/>
        <v>3831.47</v>
      </c>
      <c r="G15" s="150">
        <f t="shared" si="1"/>
        <v>0</v>
      </c>
      <c r="H15" s="151">
        <f t="shared" si="1"/>
        <v>0</v>
      </c>
      <c r="I15" s="150">
        <f t="shared" si="1"/>
        <v>-565907.57999999996</v>
      </c>
      <c r="J15" s="151">
        <f t="shared" si="1"/>
        <v>0</v>
      </c>
      <c r="K15" s="150">
        <f t="shared" si="1"/>
        <v>-645.95000000000005</v>
      </c>
      <c r="L15" s="151">
        <f t="shared" si="1"/>
        <v>0</v>
      </c>
      <c r="M15" s="150">
        <f>SUM(C15:L15)</f>
        <v>1122905.78</v>
      </c>
    </row>
    <row r="16" spans="1:13">
      <c r="A16" s="152" t="s">
        <v>268</v>
      </c>
      <c r="B16" s="118" t="s">
        <v>263</v>
      </c>
      <c r="C16" s="153">
        <v>932537.17</v>
      </c>
      <c r="D16" s="153">
        <v>264628.47999999998</v>
      </c>
      <c r="E16" s="154">
        <v>0</v>
      </c>
      <c r="F16" s="153">
        <v>3831.47</v>
      </c>
      <c r="G16" s="153"/>
      <c r="H16" s="154">
        <v>0</v>
      </c>
      <c r="I16" s="153">
        <v>-78091.34</v>
      </c>
      <c r="J16" s="154"/>
      <c r="K16" s="153">
        <v>0</v>
      </c>
      <c r="L16" s="154">
        <v>0</v>
      </c>
      <c r="M16" s="150">
        <f>SUM(C16:L16)</f>
        <v>1122905.7799999998</v>
      </c>
    </row>
    <row r="17" spans="1:13">
      <c r="A17" s="152" t="s">
        <v>269</v>
      </c>
      <c r="B17" s="118" t="s">
        <v>265</v>
      </c>
      <c r="C17" s="153">
        <v>0</v>
      </c>
      <c r="D17" s="153">
        <v>488462.19</v>
      </c>
      <c r="E17" s="154">
        <v>0</v>
      </c>
      <c r="F17" s="154">
        <v>0</v>
      </c>
      <c r="G17" s="154">
        <v>0</v>
      </c>
      <c r="H17" s="154">
        <v>0</v>
      </c>
      <c r="I17" s="153">
        <v>-487816.24</v>
      </c>
      <c r="J17" s="154">
        <v>0</v>
      </c>
      <c r="K17" s="153">
        <v>-645.95000000000005</v>
      </c>
      <c r="L17" s="154">
        <v>0</v>
      </c>
      <c r="M17" s="150">
        <f>SUM(C17:L17)</f>
        <v>1.1596057447604835E-11</v>
      </c>
    </row>
    <row r="18" spans="1:13" ht="88.5" customHeight="1">
      <c r="A18" s="109" t="s">
        <v>270</v>
      </c>
      <c r="B18" s="149" t="s">
        <v>271</v>
      </c>
      <c r="C18" s="150">
        <f>SUM(C19:C20)</f>
        <v>93810.07</v>
      </c>
      <c r="D18" s="151"/>
      <c r="E18" s="151">
        <f>SUM(E19:E20)</f>
        <v>0</v>
      </c>
      <c r="F18" s="151">
        <f>SUM(F19:F20)</f>
        <v>0</v>
      </c>
      <c r="G18" s="151">
        <f>SUM(G19:G20)</f>
        <v>0</v>
      </c>
      <c r="H18" s="151">
        <f>SUM(H19:H20)</f>
        <v>0</v>
      </c>
      <c r="I18" s="150">
        <v>-960.51</v>
      </c>
      <c r="J18" s="151">
        <f>SUM(J19:J20)</f>
        <v>0</v>
      </c>
      <c r="K18" s="150">
        <f>SUM(K19:K20)</f>
        <v>0</v>
      </c>
      <c r="L18" s="151">
        <f>SUM(L19:L20)</f>
        <v>0</v>
      </c>
      <c r="M18" s="150">
        <f>SUM(C18:L18)</f>
        <v>92849.560000000012</v>
      </c>
    </row>
    <row r="19" spans="1:13">
      <c r="A19" s="152" t="s">
        <v>272</v>
      </c>
      <c r="B19" s="118" t="s">
        <v>263</v>
      </c>
      <c r="C19" s="153">
        <v>93810.07</v>
      </c>
      <c r="D19" s="154"/>
      <c r="E19" s="154">
        <v>0</v>
      </c>
      <c r="F19" s="154">
        <v>0</v>
      </c>
      <c r="G19" s="154">
        <v>0</v>
      </c>
      <c r="H19" s="154">
        <v>0</v>
      </c>
      <c r="I19" s="153">
        <v>-960.51</v>
      </c>
      <c r="J19" s="154">
        <v>0</v>
      </c>
      <c r="K19" s="153">
        <v>0</v>
      </c>
      <c r="L19" s="154">
        <v>0</v>
      </c>
      <c r="M19" s="150">
        <f>SUM(C19:L19)</f>
        <v>92849.560000000012</v>
      </c>
    </row>
    <row r="20" spans="1:13">
      <c r="A20" s="152" t="s">
        <v>273</v>
      </c>
      <c r="B20" s="118" t="s">
        <v>265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3">
        <v>0</v>
      </c>
      <c r="L20" s="154">
        <v>0</v>
      </c>
      <c r="M20" s="151">
        <f>SUM(C20)+SUM(D20)+SUM(E20)+SUM(F20)-SUM(G20)-SUM(H20)-SUM(I20)-SUM(J20)-SUM(K20)+SUM(L20)</f>
        <v>0</v>
      </c>
    </row>
    <row r="21" spans="1:13">
      <c r="A21" s="109" t="s">
        <v>274</v>
      </c>
      <c r="B21" s="149" t="s">
        <v>275</v>
      </c>
      <c r="C21" s="150">
        <f t="shared" ref="C21:L21" si="2">SUM(C22:C23)</f>
        <v>2430.7800000000002</v>
      </c>
      <c r="D21" s="150">
        <f t="shared" si="2"/>
        <v>12172.5</v>
      </c>
      <c r="E21" s="151">
        <f t="shared" si="2"/>
        <v>0</v>
      </c>
      <c r="F21" s="151">
        <f t="shared" si="2"/>
        <v>0</v>
      </c>
      <c r="G21" s="151">
        <f t="shared" si="2"/>
        <v>0</v>
      </c>
      <c r="H21" s="151">
        <f t="shared" si="2"/>
        <v>0</v>
      </c>
      <c r="I21" s="150">
        <f t="shared" si="2"/>
        <v>-12926.03</v>
      </c>
      <c r="J21" s="151">
        <f t="shared" si="2"/>
        <v>0</v>
      </c>
      <c r="K21" s="150">
        <f t="shared" si="2"/>
        <v>0</v>
      </c>
      <c r="L21" s="151">
        <f t="shared" si="2"/>
        <v>0</v>
      </c>
      <c r="M21" s="150">
        <f>SUM(C21:L21)</f>
        <v>1677.25</v>
      </c>
    </row>
    <row r="22" spans="1:13">
      <c r="A22" s="152" t="s">
        <v>276</v>
      </c>
      <c r="B22" s="118" t="s">
        <v>263</v>
      </c>
      <c r="C22" s="153">
        <v>0</v>
      </c>
      <c r="D22" s="153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3">
        <v>0</v>
      </c>
      <c r="L22" s="154">
        <v>0</v>
      </c>
      <c r="M22" s="151">
        <f>SUM(C22:L22)</f>
        <v>0</v>
      </c>
    </row>
    <row r="23" spans="1:13">
      <c r="A23" s="152" t="s">
        <v>277</v>
      </c>
      <c r="B23" s="118" t="s">
        <v>265</v>
      </c>
      <c r="C23" s="153">
        <v>2430.7800000000002</v>
      </c>
      <c r="D23" s="153">
        <v>12172.5</v>
      </c>
      <c r="E23" s="154">
        <v>0</v>
      </c>
      <c r="F23" s="154">
        <v>0</v>
      </c>
      <c r="G23" s="154">
        <v>0</v>
      </c>
      <c r="H23" s="154">
        <v>0</v>
      </c>
      <c r="I23" s="153">
        <v>-12926.03</v>
      </c>
      <c r="J23" s="154">
        <v>0</v>
      </c>
      <c r="K23" s="153">
        <v>0</v>
      </c>
      <c r="L23" s="154">
        <v>0</v>
      </c>
      <c r="M23" s="150">
        <f>SUM(C23:L23)</f>
        <v>1677.25</v>
      </c>
    </row>
    <row r="24" spans="1:13">
      <c r="A24" s="109" t="s">
        <v>278</v>
      </c>
      <c r="B24" s="149" t="s">
        <v>279</v>
      </c>
      <c r="C24" s="155">
        <f t="shared" ref="C24:L24" si="3">SUM(C12,C15,C18,C21)</f>
        <v>1225606.31</v>
      </c>
      <c r="D24" s="155">
        <f t="shared" si="3"/>
        <v>765263.16999999993</v>
      </c>
      <c r="E24" s="156">
        <f t="shared" si="3"/>
        <v>0</v>
      </c>
      <c r="F24" s="155">
        <f t="shared" si="3"/>
        <v>3831.47</v>
      </c>
      <c r="G24" s="156">
        <f t="shared" si="3"/>
        <v>0</v>
      </c>
      <c r="H24" s="156">
        <f t="shared" si="3"/>
        <v>0</v>
      </c>
      <c r="I24" s="155">
        <f t="shared" si="3"/>
        <v>-589027.69999999995</v>
      </c>
      <c r="J24" s="156">
        <f t="shared" si="3"/>
        <v>0</v>
      </c>
      <c r="K24" s="155">
        <f t="shared" si="3"/>
        <v>-645.95000000000005</v>
      </c>
      <c r="L24" s="156">
        <f t="shared" si="3"/>
        <v>0</v>
      </c>
      <c r="M24" s="155">
        <f>M12+M15+M18+M21</f>
        <v>1405027.3</v>
      </c>
    </row>
    <row r="35" spans="1:6" ht="15" customHeight="1">
      <c r="A35" s="141"/>
      <c r="F35" s="141" t="s">
        <v>280</v>
      </c>
    </row>
  </sheetData>
  <mergeCells count="8">
    <mergeCell ref="A4:M4"/>
    <mergeCell ref="A5:M5"/>
    <mergeCell ref="A7:M7"/>
    <mergeCell ref="A9:A10"/>
    <mergeCell ref="B9:B10"/>
    <mergeCell ref="C9:C10"/>
    <mergeCell ref="D9:L9"/>
    <mergeCell ref="M9:M10"/>
  </mergeCells>
  <phoneticPr fontId="34" type="noConversion"/>
  <pageMargins left="0.23622047244094491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Finansinės būklės ataskaita</vt:lpstr>
      <vt:lpstr>Veiklos rezultatų ataskaita</vt:lpstr>
      <vt:lpstr>Finansavimo sumos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gsc</dc:creator>
  <cp:lastModifiedBy>gsc</cp:lastModifiedBy>
  <cp:lastPrinted>2021-11-15T15:09:44Z</cp:lastPrinted>
  <dcterms:created xsi:type="dcterms:W3CDTF">2020-05-15T08:45:20Z</dcterms:created>
  <dcterms:modified xsi:type="dcterms:W3CDTF">2021-11-16T09:17:11Z</dcterms:modified>
</cp:coreProperties>
</file>