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ibut\Downloads\"/>
    </mc:Choice>
  </mc:AlternateContent>
  <xr:revisionPtr revIDLastSave="0" documentId="8_{E8F241F1-4173-47B1-90AA-490D2C7465B1}" xr6:coauthVersionLast="47" xr6:coauthVersionMax="47" xr10:uidLastSave="{00000000-0000-0000-0000-000000000000}"/>
  <bookViews>
    <workbookView xWindow="-120" yWindow="-120" windowWidth="29040" windowHeight="15840" firstSheet="12" activeTab="12" xr2:uid="{00000000-000D-0000-FFFF-FFFF00000000}"/>
  </bookViews>
  <sheets>
    <sheet name="Forma Nr.2 Suvestinė" sheetId="12" r:id="rId1"/>
    <sheet name="Forma Nr.2 SB Suvestinė" sheetId="14" r:id="rId2"/>
    <sheet name=" Forma 2 SB " sheetId="6" r:id="rId3"/>
    <sheet name="Forma Nr.2 S" sheetId="3" r:id="rId4"/>
    <sheet name="Forma Nr.2 VBD" sheetId="7" r:id="rId5"/>
    <sheet name="Forma Nr.2 9.1.1.17." sheetId="4" r:id="rId6"/>
    <sheet name="Forma Nr.2 9.4.1.7" sheetId="10" r:id="rId7"/>
    <sheet name=" Forma 2 SB 8.1.2.13." sheetId="8" r:id="rId8"/>
    <sheet name="Forma 2 ES" sheetId="1" r:id="rId9"/>
    <sheet name="Forma Nr.2 6.2.1.8." sheetId="18" r:id="rId10"/>
    <sheet name="Forma Nr.2 aikštelių" sheetId="11" r:id="rId11"/>
    <sheet name="Forma Nr.2  8.2.2.6." sheetId="27" r:id="rId12"/>
    <sheet name="Payma už paslaugas ir nuomą " sheetId="15" r:id="rId13"/>
    <sheet name="S 7" sheetId="16" r:id="rId14"/>
    <sheet name="Pažyma prie formos Nr.9" sheetId="17" r:id="rId15"/>
    <sheet name="Forma Nr.9" sheetId="19" r:id="rId16"/>
    <sheet name="Pažyma dėl gautinų, gautų FS" sheetId="20" r:id="rId17"/>
    <sheet name="Pažyma dėl gautinų , gautų FS s" sheetId="21" r:id="rId18"/>
    <sheet name="Pažyma dėl sukauptų FS" sheetId="22" r:id="rId19"/>
    <sheet name="Pažyma dėl sukauptų FS suvestin" sheetId="23" r:id="rId20"/>
    <sheet name="Kontingentai" sheetId="26" r:id="rId21"/>
    <sheet name="Tikslinės lėšos" sheetId="24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27" l="1"/>
  <c r="I37" i="27" s="1"/>
  <c r="I36" i="27" s="1"/>
  <c r="I35" i="27" s="1"/>
  <c r="J38" i="27"/>
  <c r="J37" i="27" s="1"/>
  <c r="J36" i="27" s="1"/>
  <c r="J35" i="27" s="1"/>
  <c r="K38" i="27"/>
  <c r="K37" i="27" s="1"/>
  <c r="K36" i="27" s="1"/>
  <c r="L38" i="27"/>
  <c r="L37" i="27" s="1"/>
  <c r="L36" i="27" s="1"/>
  <c r="I40" i="27"/>
  <c r="J40" i="27"/>
  <c r="K40" i="27"/>
  <c r="L40" i="27"/>
  <c r="I43" i="27"/>
  <c r="I42" i="27" s="1"/>
  <c r="J43" i="27"/>
  <c r="J42" i="27" s="1"/>
  <c r="L43" i="27"/>
  <c r="L42" i="27" s="1"/>
  <c r="I44" i="27"/>
  <c r="J44" i="27"/>
  <c r="K44" i="27"/>
  <c r="K43" i="27" s="1"/>
  <c r="K42" i="27" s="1"/>
  <c r="L44" i="27"/>
  <c r="K48" i="27"/>
  <c r="K47" i="27" s="1"/>
  <c r="K46" i="27" s="1"/>
  <c r="I49" i="27"/>
  <c r="I48" i="27" s="1"/>
  <c r="I47" i="27" s="1"/>
  <c r="I46" i="27" s="1"/>
  <c r="J49" i="27"/>
  <c r="J48" i="27" s="1"/>
  <c r="J47" i="27" s="1"/>
  <c r="J46" i="27" s="1"/>
  <c r="K49" i="27"/>
  <c r="L49" i="27"/>
  <c r="L48" i="27" s="1"/>
  <c r="L47" i="27" s="1"/>
  <c r="L46" i="27" s="1"/>
  <c r="K67" i="27"/>
  <c r="L67" i="27"/>
  <c r="L66" i="27" s="1"/>
  <c r="L65" i="27" s="1"/>
  <c r="I68" i="27"/>
  <c r="I67" i="27" s="1"/>
  <c r="I66" i="27" s="1"/>
  <c r="I65" i="27" s="1"/>
  <c r="J68" i="27"/>
  <c r="J67" i="27" s="1"/>
  <c r="K68" i="27"/>
  <c r="L68" i="27"/>
  <c r="K72" i="27"/>
  <c r="I73" i="27"/>
  <c r="I72" i="27" s="1"/>
  <c r="J73" i="27"/>
  <c r="J72" i="27" s="1"/>
  <c r="K73" i="27"/>
  <c r="L73" i="27"/>
  <c r="L72" i="27" s="1"/>
  <c r="I77" i="27"/>
  <c r="J77" i="27"/>
  <c r="L77" i="27"/>
  <c r="I78" i="27"/>
  <c r="J78" i="27"/>
  <c r="K78" i="27"/>
  <c r="K77" i="27" s="1"/>
  <c r="L78" i="27"/>
  <c r="L82" i="27"/>
  <c r="I83" i="27"/>
  <c r="I82" i="27" s="1"/>
  <c r="J83" i="27"/>
  <c r="J82" i="27" s="1"/>
  <c r="L83" i="27"/>
  <c r="I84" i="27"/>
  <c r="J84" i="27"/>
  <c r="K84" i="27"/>
  <c r="K83" i="27" s="1"/>
  <c r="K82" i="27" s="1"/>
  <c r="L84" i="27"/>
  <c r="K88" i="27"/>
  <c r="K87" i="27" s="1"/>
  <c r="K86" i="27" s="1"/>
  <c r="I89" i="27"/>
  <c r="I88" i="27" s="1"/>
  <c r="I87" i="27" s="1"/>
  <c r="I86" i="27" s="1"/>
  <c r="J89" i="27"/>
  <c r="J88" i="27" s="1"/>
  <c r="J87" i="27" s="1"/>
  <c r="J86" i="27" s="1"/>
  <c r="K89" i="27"/>
  <c r="L89" i="27"/>
  <c r="L88" i="27" s="1"/>
  <c r="L87" i="27" s="1"/>
  <c r="L86" i="27" s="1"/>
  <c r="K94" i="27"/>
  <c r="K95" i="27"/>
  <c r="L95" i="27"/>
  <c r="L94" i="27" s="1"/>
  <c r="I96" i="27"/>
  <c r="I95" i="27" s="1"/>
  <c r="I94" i="27" s="1"/>
  <c r="J96" i="27"/>
  <c r="J95" i="27" s="1"/>
  <c r="J94" i="27" s="1"/>
  <c r="K96" i="27"/>
  <c r="L96" i="27"/>
  <c r="L100" i="27"/>
  <c r="L99" i="27" s="1"/>
  <c r="I101" i="27"/>
  <c r="I100" i="27" s="1"/>
  <c r="I99" i="27" s="1"/>
  <c r="J101" i="27"/>
  <c r="J100" i="27" s="1"/>
  <c r="J99" i="27" s="1"/>
  <c r="K101" i="27"/>
  <c r="K100" i="27" s="1"/>
  <c r="K99" i="27" s="1"/>
  <c r="L101" i="27"/>
  <c r="L105" i="27"/>
  <c r="I106" i="27"/>
  <c r="I105" i="27" s="1"/>
  <c r="I104" i="27" s="1"/>
  <c r="J106" i="27"/>
  <c r="J105" i="27" s="1"/>
  <c r="K106" i="27"/>
  <c r="K105" i="27" s="1"/>
  <c r="K104" i="27" s="1"/>
  <c r="L106" i="27"/>
  <c r="K109" i="27"/>
  <c r="I110" i="27"/>
  <c r="I109" i="27" s="1"/>
  <c r="J110" i="27"/>
  <c r="J109" i="27" s="1"/>
  <c r="K110" i="27"/>
  <c r="L110" i="27"/>
  <c r="L109" i="27" s="1"/>
  <c r="L115" i="27"/>
  <c r="L114" i="27" s="1"/>
  <c r="L113" i="27" s="1"/>
  <c r="I116" i="27"/>
  <c r="I115" i="27" s="1"/>
  <c r="I114" i="27" s="1"/>
  <c r="J116" i="27"/>
  <c r="J115" i="27" s="1"/>
  <c r="J114" i="27" s="1"/>
  <c r="K116" i="27"/>
  <c r="K115" i="27" s="1"/>
  <c r="K114" i="27" s="1"/>
  <c r="K113" i="27" s="1"/>
  <c r="L116" i="27"/>
  <c r="L120" i="27"/>
  <c r="L119" i="27" s="1"/>
  <c r="I121" i="27"/>
  <c r="I120" i="27" s="1"/>
  <c r="I119" i="27" s="1"/>
  <c r="J121" i="27"/>
  <c r="J120" i="27" s="1"/>
  <c r="J119" i="27" s="1"/>
  <c r="K121" i="27"/>
  <c r="K120" i="27" s="1"/>
  <c r="K119" i="27" s="1"/>
  <c r="L121" i="27"/>
  <c r="L124" i="27"/>
  <c r="L123" i="27" s="1"/>
  <c r="I125" i="27"/>
  <c r="I124" i="27" s="1"/>
  <c r="I123" i="27" s="1"/>
  <c r="J125" i="27"/>
  <c r="J124" i="27" s="1"/>
  <c r="J123" i="27" s="1"/>
  <c r="K125" i="27"/>
  <c r="K124" i="27" s="1"/>
  <c r="K123" i="27" s="1"/>
  <c r="L125" i="27"/>
  <c r="L128" i="27"/>
  <c r="L127" i="27" s="1"/>
  <c r="I129" i="27"/>
  <c r="I128" i="27" s="1"/>
  <c r="I127" i="27" s="1"/>
  <c r="J129" i="27"/>
  <c r="J128" i="27" s="1"/>
  <c r="J127" i="27" s="1"/>
  <c r="K129" i="27"/>
  <c r="K128" i="27" s="1"/>
  <c r="K127" i="27" s="1"/>
  <c r="L129" i="27"/>
  <c r="L132" i="27"/>
  <c r="L131" i="27" s="1"/>
  <c r="I133" i="27"/>
  <c r="I132" i="27" s="1"/>
  <c r="I131" i="27" s="1"/>
  <c r="J133" i="27"/>
  <c r="J132" i="27" s="1"/>
  <c r="J131" i="27" s="1"/>
  <c r="K133" i="27"/>
  <c r="K132" i="27" s="1"/>
  <c r="K131" i="27" s="1"/>
  <c r="L133" i="27"/>
  <c r="L136" i="27"/>
  <c r="L135" i="27" s="1"/>
  <c r="I137" i="27"/>
  <c r="I136" i="27" s="1"/>
  <c r="I135" i="27" s="1"/>
  <c r="J137" i="27"/>
  <c r="J136" i="27" s="1"/>
  <c r="J135" i="27" s="1"/>
  <c r="K137" i="27"/>
  <c r="K136" i="27" s="1"/>
  <c r="K135" i="27" s="1"/>
  <c r="L137" i="27"/>
  <c r="L140" i="27"/>
  <c r="I141" i="27"/>
  <c r="I140" i="27" s="1"/>
  <c r="J141" i="27"/>
  <c r="J140" i="27" s="1"/>
  <c r="J139" i="27" s="1"/>
  <c r="L141" i="27"/>
  <c r="I142" i="27"/>
  <c r="J142" i="27"/>
  <c r="K142" i="27"/>
  <c r="K141" i="27" s="1"/>
  <c r="K140" i="27" s="1"/>
  <c r="K139" i="27" s="1"/>
  <c r="L142" i="27"/>
  <c r="L145" i="27"/>
  <c r="I146" i="27"/>
  <c r="I145" i="27" s="1"/>
  <c r="J146" i="27"/>
  <c r="J145" i="27" s="1"/>
  <c r="L146" i="27"/>
  <c r="I147" i="27"/>
  <c r="J147" i="27"/>
  <c r="K147" i="27"/>
  <c r="K146" i="27" s="1"/>
  <c r="K145" i="27" s="1"/>
  <c r="L147" i="27"/>
  <c r="L150" i="27"/>
  <c r="I151" i="27"/>
  <c r="I150" i="27" s="1"/>
  <c r="J151" i="27"/>
  <c r="J150" i="27" s="1"/>
  <c r="K151" i="27"/>
  <c r="K150" i="27" s="1"/>
  <c r="L151" i="27"/>
  <c r="L154" i="27"/>
  <c r="L153" i="27" s="1"/>
  <c r="I155" i="27"/>
  <c r="I154" i="27" s="1"/>
  <c r="I153" i="27" s="1"/>
  <c r="J155" i="27"/>
  <c r="J154" i="27" s="1"/>
  <c r="J153" i="27" s="1"/>
  <c r="K155" i="27"/>
  <c r="K154" i="27" s="1"/>
  <c r="K153" i="27" s="1"/>
  <c r="L155" i="27"/>
  <c r="I160" i="27"/>
  <c r="I159" i="27" s="1"/>
  <c r="I158" i="27" s="1"/>
  <c r="J160" i="27"/>
  <c r="J159" i="27" s="1"/>
  <c r="J158" i="27" s="1"/>
  <c r="L160" i="27"/>
  <c r="L159" i="27" s="1"/>
  <c r="L158" i="27" s="1"/>
  <c r="I161" i="27"/>
  <c r="J161" i="27"/>
  <c r="K161" i="27"/>
  <c r="K160" i="27" s="1"/>
  <c r="L161" i="27"/>
  <c r="I165" i="27"/>
  <c r="L165" i="27"/>
  <c r="I166" i="27"/>
  <c r="J166" i="27"/>
  <c r="J165" i="27" s="1"/>
  <c r="K166" i="27"/>
  <c r="K165" i="27" s="1"/>
  <c r="L166" i="27"/>
  <c r="L169" i="27"/>
  <c r="I170" i="27"/>
  <c r="I169" i="27" s="1"/>
  <c r="J170" i="27"/>
  <c r="J169" i="27" s="1"/>
  <c r="J168" i="27" s="1"/>
  <c r="L170" i="27"/>
  <c r="I171" i="27"/>
  <c r="J171" i="27"/>
  <c r="K171" i="27"/>
  <c r="K170" i="27" s="1"/>
  <c r="K169" i="27" s="1"/>
  <c r="L171" i="27"/>
  <c r="I174" i="27"/>
  <c r="J174" i="27"/>
  <c r="J173" i="27" s="1"/>
  <c r="L174" i="27"/>
  <c r="I175" i="27"/>
  <c r="J175" i="27"/>
  <c r="K175" i="27"/>
  <c r="K174" i="27" s="1"/>
  <c r="L175" i="27"/>
  <c r="I180" i="27"/>
  <c r="I179" i="27" s="1"/>
  <c r="J180" i="27"/>
  <c r="J179" i="27" s="1"/>
  <c r="K180" i="27"/>
  <c r="K179" i="27" s="1"/>
  <c r="L180" i="27"/>
  <c r="L179" i="27" s="1"/>
  <c r="K187" i="27"/>
  <c r="I188" i="27"/>
  <c r="I187" i="27" s="1"/>
  <c r="J188" i="27"/>
  <c r="J187" i="27" s="1"/>
  <c r="J186" i="27" s="1"/>
  <c r="K188" i="27"/>
  <c r="L188" i="27"/>
  <c r="L187" i="27" s="1"/>
  <c r="I190" i="27"/>
  <c r="J190" i="27"/>
  <c r="L190" i="27"/>
  <c r="I191" i="27"/>
  <c r="J191" i="27"/>
  <c r="K191" i="27"/>
  <c r="K190" i="27" s="1"/>
  <c r="L191" i="27"/>
  <c r="I196" i="27"/>
  <c r="I195" i="27" s="1"/>
  <c r="J196" i="27"/>
  <c r="J195" i="27" s="1"/>
  <c r="K196" i="27"/>
  <c r="K195" i="27" s="1"/>
  <c r="L196" i="27"/>
  <c r="L195" i="27" s="1"/>
  <c r="K201" i="27"/>
  <c r="I202" i="27"/>
  <c r="I201" i="27" s="1"/>
  <c r="J202" i="27"/>
  <c r="J201" i="27" s="1"/>
  <c r="K202" i="27"/>
  <c r="L202" i="27"/>
  <c r="L201" i="27" s="1"/>
  <c r="I206" i="27"/>
  <c r="J206" i="27"/>
  <c r="L206" i="27"/>
  <c r="I207" i="27"/>
  <c r="J207" i="27"/>
  <c r="K207" i="27"/>
  <c r="K206" i="27" s="1"/>
  <c r="L207" i="27"/>
  <c r="I210" i="27"/>
  <c r="I209" i="27" s="1"/>
  <c r="J210" i="27"/>
  <c r="J209" i="27" s="1"/>
  <c r="L210" i="27"/>
  <c r="L209" i="27" s="1"/>
  <c r="I211" i="27"/>
  <c r="J211" i="27"/>
  <c r="K211" i="27"/>
  <c r="K210" i="27" s="1"/>
  <c r="K209" i="27" s="1"/>
  <c r="L211" i="27"/>
  <c r="I217" i="27"/>
  <c r="I216" i="27" s="1"/>
  <c r="J217" i="27"/>
  <c r="L217" i="27"/>
  <c r="I218" i="27"/>
  <c r="J218" i="27"/>
  <c r="K218" i="27"/>
  <c r="K217" i="27" s="1"/>
  <c r="L218" i="27"/>
  <c r="I221" i="27"/>
  <c r="I220" i="27" s="1"/>
  <c r="J221" i="27"/>
  <c r="J220" i="27" s="1"/>
  <c r="K221" i="27"/>
  <c r="K220" i="27" s="1"/>
  <c r="L221" i="27"/>
  <c r="L220" i="27" s="1"/>
  <c r="L216" i="27" s="1"/>
  <c r="L229" i="27"/>
  <c r="L228" i="27" s="1"/>
  <c r="I230" i="27"/>
  <c r="I229" i="27" s="1"/>
  <c r="I228" i="27" s="1"/>
  <c r="J230" i="27"/>
  <c r="J229" i="27" s="1"/>
  <c r="J228" i="27" s="1"/>
  <c r="K230" i="27"/>
  <c r="K229" i="27" s="1"/>
  <c r="K228" i="27" s="1"/>
  <c r="L230" i="27"/>
  <c r="I234" i="27"/>
  <c r="I233" i="27" s="1"/>
  <c r="I232" i="27" s="1"/>
  <c r="J234" i="27"/>
  <c r="J233" i="27" s="1"/>
  <c r="J232" i="27" s="1"/>
  <c r="K234" i="27"/>
  <c r="K233" i="27" s="1"/>
  <c r="K232" i="27" s="1"/>
  <c r="L234" i="27"/>
  <c r="L233" i="27" s="1"/>
  <c r="L232" i="27" s="1"/>
  <c r="I240" i="27"/>
  <c r="J240" i="27"/>
  <c r="J239" i="27" s="1"/>
  <c r="L240" i="27"/>
  <c r="I241" i="27"/>
  <c r="J241" i="27"/>
  <c r="K241" i="27"/>
  <c r="K240" i="27" s="1"/>
  <c r="L241" i="27"/>
  <c r="I243" i="27"/>
  <c r="J243" i="27"/>
  <c r="K243" i="27"/>
  <c r="L243" i="27"/>
  <c r="I246" i="27"/>
  <c r="J246" i="27"/>
  <c r="K246" i="27"/>
  <c r="L246" i="27"/>
  <c r="K249" i="27"/>
  <c r="I250" i="27"/>
  <c r="I249" i="27" s="1"/>
  <c r="J250" i="27"/>
  <c r="J249" i="27" s="1"/>
  <c r="K250" i="27"/>
  <c r="L250" i="27"/>
  <c r="L249" i="27" s="1"/>
  <c r="L239" i="27" s="1"/>
  <c r="I253" i="27"/>
  <c r="J253" i="27"/>
  <c r="L253" i="27"/>
  <c r="I254" i="27"/>
  <c r="J254" i="27"/>
  <c r="K254" i="27"/>
  <c r="K253" i="27" s="1"/>
  <c r="L254" i="27"/>
  <c r="I258" i="27"/>
  <c r="I257" i="27" s="1"/>
  <c r="J258" i="27"/>
  <c r="J257" i="27" s="1"/>
  <c r="K258" i="27"/>
  <c r="K257" i="27" s="1"/>
  <c r="L258" i="27"/>
  <c r="L257" i="27" s="1"/>
  <c r="K261" i="27"/>
  <c r="I262" i="27"/>
  <c r="I261" i="27" s="1"/>
  <c r="J262" i="27"/>
  <c r="J261" i="27" s="1"/>
  <c r="K262" i="27"/>
  <c r="L262" i="27"/>
  <c r="L261" i="27" s="1"/>
  <c r="I264" i="27"/>
  <c r="J264" i="27"/>
  <c r="L264" i="27"/>
  <c r="I265" i="27"/>
  <c r="J265" i="27"/>
  <c r="K265" i="27"/>
  <c r="K264" i="27" s="1"/>
  <c r="L265" i="27"/>
  <c r="L267" i="27"/>
  <c r="I268" i="27"/>
  <c r="I267" i="27" s="1"/>
  <c r="J268" i="27"/>
  <c r="J267" i="27" s="1"/>
  <c r="K268" i="27"/>
  <c r="K267" i="27" s="1"/>
  <c r="L268" i="27"/>
  <c r="I273" i="27"/>
  <c r="I272" i="27" s="1"/>
  <c r="J273" i="27"/>
  <c r="J272" i="27" s="1"/>
  <c r="J271" i="27" s="1"/>
  <c r="K273" i="27"/>
  <c r="K272" i="27" s="1"/>
  <c r="L273" i="27"/>
  <c r="L272" i="27" s="1"/>
  <c r="I275" i="27"/>
  <c r="J275" i="27"/>
  <c r="K275" i="27"/>
  <c r="L275" i="27"/>
  <c r="I278" i="27"/>
  <c r="J278" i="27"/>
  <c r="K278" i="27"/>
  <c r="L278" i="27"/>
  <c r="I281" i="27"/>
  <c r="J281" i="27"/>
  <c r="L281" i="27"/>
  <c r="I282" i="27"/>
  <c r="J282" i="27"/>
  <c r="K282" i="27"/>
  <c r="K281" i="27" s="1"/>
  <c r="L282" i="27"/>
  <c r="L285" i="27"/>
  <c r="I286" i="27"/>
  <c r="I285" i="27" s="1"/>
  <c r="J286" i="27"/>
  <c r="J285" i="27" s="1"/>
  <c r="K286" i="27"/>
  <c r="K285" i="27" s="1"/>
  <c r="L286" i="27"/>
  <c r="K289" i="27"/>
  <c r="I290" i="27"/>
  <c r="I289" i="27" s="1"/>
  <c r="J290" i="27"/>
  <c r="J289" i="27" s="1"/>
  <c r="K290" i="27"/>
  <c r="L290" i="27"/>
  <c r="L289" i="27" s="1"/>
  <c r="I293" i="27"/>
  <c r="J293" i="27"/>
  <c r="L293" i="27"/>
  <c r="I294" i="27"/>
  <c r="J294" i="27"/>
  <c r="K294" i="27"/>
  <c r="K293" i="27" s="1"/>
  <c r="L294" i="27"/>
  <c r="I297" i="27"/>
  <c r="I296" i="27" s="1"/>
  <c r="J297" i="27"/>
  <c r="J296" i="27" s="1"/>
  <c r="K297" i="27"/>
  <c r="K296" i="27" s="1"/>
  <c r="L297" i="27"/>
  <c r="L296" i="27" s="1"/>
  <c r="K299" i="27"/>
  <c r="I300" i="27"/>
  <c r="I299" i="27" s="1"/>
  <c r="J300" i="27"/>
  <c r="J299" i="27" s="1"/>
  <c r="K300" i="27"/>
  <c r="L300" i="27"/>
  <c r="L299" i="27" s="1"/>
  <c r="I306" i="27"/>
  <c r="I305" i="27" s="1"/>
  <c r="J306" i="27"/>
  <c r="J305" i="27" s="1"/>
  <c r="J304" i="27" s="1"/>
  <c r="K306" i="27"/>
  <c r="K305" i="27" s="1"/>
  <c r="K304" i="27" s="1"/>
  <c r="L306" i="27"/>
  <c r="L305" i="27" s="1"/>
  <c r="I308" i="27"/>
  <c r="J308" i="27"/>
  <c r="K308" i="27"/>
  <c r="L308" i="27"/>
  <c r="I311" i="27"/>
  <c r="J311" i="27"/>
  <c r="K311" i="27"/>
  <c r="L311" i="27"/>
  <c r="I314" i="27"/>
  <c r="J314" i="27"/>
  <c r="L314" i="27"/>
  <c r="I315" i="27"/>
  <c r="J315" i="27"/>
  <c r="K315" i="27"/>
  <c r="K314" i="27" s="1"/>
  <c r="L315" i="27"/>
  <c r="I319" i="27"/>
  <c r="I318" i="27" s="1"/>
  <c r="J319" i="27"/>
  <c r="J318" i="27" s="1"/>
  <c r="K319" i="27"/>
  <c r="K318" i="27" s="1"/>
  <c r="L319" i="27"/>
  <c r="L318" i="27" s="1"/>
  <c r="K322" i="27"/>
  <c r="I323" i="27"/>
  <c r="I322" i="27" s="1"/>
  <c r="J323" i="27"/>
  <c r="J322" i="27" s="1"/>
  <c r="K323" i="27"/>
  <c r="L323" i="27"/>
  <c r="L322" i="27" s="1"/>
  <c r="I326" i="27"/>
  <c r="J326" i="27"/>
  <c r="L326" i="27"/>
  <c r="I327" i="27"/>
  <c r="J327" i="27"/>
  <c r="K327" i="27"/>
  <c r="K326" i="27" s="1"/>
  <c r="L327" i="27"/>
  <c r="K329" i="27"/>
  <c r="I330" i="27"/>
  <c r="I329" i="27" s="1"/>
  <c r="J330" i="27"/>
  <c r="J329" i="27" s="1"/>
  <c r="K330" i="27"/>
  <c r="L330" i="27"/>
  <c r="L329" i="27" s="1"/>
  <c r="K332" i="27"/>
  <c r="I333" i="27"/>
  <c r="I332" i="27" s="1"/>
  <c r="J333" i="27"/>
  <c r="J332" i="27" s="1"/>
  <c r="K333" i="27"/>
  <c r="L333" i="27"/>
  <c r="L332" i="27" s="1"/>
  <c r="K337" i="27"/>
  <c r="I338" i="27"/>
  <c r="I337" i="27" s="1"/>
  <c r="J338" i="27"/>
  <c r="J337" i="27" s="1"/>
  <c r="K338" i="27"/>
  <c r="L338" i="27"/>
  <c r="L337" i="27" s="1"/>
  <c r="L336" i="27" s="1"/>
  <c r="I340" i="27"/>
  <c r="J340" i="27"/>
  <c r="K340" i="27"/>
  <c r="L340" i="27"/>
  <c r="I343" i="27"/>
  <c r="J343" i="27"/>
  <c r="K343" i="27"/>
  <c r="L343" i="27"/>
  <c r="K346" i="27"/>
  <c r="I347" i="27"/>
  <c r="I346" i="27" s="1"/>
  <c r="J347" i="27"/>
  <c r="J346" i="27" s="1"/>
  <c r="K347" i="27"/>
  <c r="L347" i="27"/>
  <c r="L346" i="27" s="1"/>
  <c r="K350" i="27"/>
  <c r="I351" i="27"/>
  <c r="I350" i="27" s="1"/>
  <c r="J351" i="27"/>
  <c r="J350" i="27" s="1"/>
  <c r="K351" i="27"/>
  <c r="L351" i="27"/>
  <c r="L350" i="27" s="1"/>
  <c r="I354" i="27"/>
  <c r="J354" i="27"/>
  <c r="L354" i="27"/>
  <c r="I355" i="27"/>
  <c r="J355" i="27"/>
  <c r="K355" i="27"/>
  <c r="K354" i="27" s="1"/>
  <c r="L355" i="27"/>
  <c r="I359" i="27"/>
  <c r="I358" i="27" s="1"/>
  <c r="J359" i="27"/>
  <c r="J358" i="27" s="1"/>
  <c r="K359" i="27"/>
  <c r="K358" i="27" s="1"/>
  <c r="L359" i="27"/>
  <c r="L358" i="27" s="1"/>
  <c r="K361" i="27"/>
  <c r="I362" i="27"/>
  <c r="I361" i="27" s="1"/>
  <c r="J362" i="27"/>
  <c r="J361" i="27" s="1"/>
  <c r="K362" i="27"/>
  <c r="L362" i="27"/>
  <c r="L361" i="27" s="1"/>
  <c r="I364" i="27"/>
  <c r="J364" i="27"/>
  <c r="L364" i="27"/>
  <c r="I365" i="27"/>
  <c r="J365" i="27"/>
  <c r="K365" i="27"/>
  <c r="K364" i="27" s="1"/>
  <c r="L365" i="27"/>
  <c r="L304" i="27" l="1"/>
  <c r="L303" i="27" s="1"/>
  <c r="I271" i="27"/>
  <c r="I239" i="27"/>
  <c r="I238" i="27" s="1"/>
  <c r="K173" i="27"/>
  <c r="J66" i="27"/>
  <c r="J65" i="27" s="1"/>
  <c r="I304" i="27"/>
  <c r="I303" i="27" s="1"/>
  <c r="K216" i="27"/>
  <c r="L186" i="27"/>
  <c r="L185" i="27" s="1"/>
  <c r="J336" i="27"/>
  <c r="J303" i="27" s="1"/>
  <c r="L173" i="27"/>
  <c r="L168" i="27" s="1"/>
  <c r="I139" i="27"/>
  <c r="J238" i="27"/>
  <c r="I336" i="27"/>
  <c r="J93" i="27"/>
  <c r="K336" i="27"/>
  <c r="K303" i="27" s="1"/>
  <c r="I186" i="27"/>
  <c r="I185" i="27" s="1"/>
  <c r="I184" i="27" s="1"/>
  <c r="I173" i="27"/>
  <c r="I168" i="27" s="1"/>
  <c r="I93" i="27"/>
  <c r="I34" i="27" s="1"/>
  <c r="I368" i="27" s="1"/>
  <c r="L238" i="27"/>
  <c r="L139" i="27"/>
  <c r="K239" i="27"/>
  <c r="K238" i="27" s="1"/>
  <c r="J216" i="27"/>
  <c r="J185" i="27" s="1"/>
  <c r="J184" i="27" s="1"/>
  <c r="K186" i="27"/>
  <c r="J104" i="27"/>
  <c r="K168" i="27"/>
  <c r="L271" i="27"/>
  <c r="J113" i="27"/>
  <c r="J34" i="27" s="1"/>
  <c r="L104" i="27"/>
  <c r="L93" i="27" s="1"/>
  <c r="K93" i="27"/>
  <c r="L35" i="27"/>
  <c r="K271" i="27"/>
  <c r="K159" i="27"/>
  <c r="K158" i="27" s="1"/>
  <c r="I113" i="27"/>
  <c r="K66" i="27"/>
  <c r="K65" i="27" s="1"/>
  <c r="K35" i="27"/>
  <c r="L18" i="26"/>
  <c r="S18" i="26"/>
  <c r="L19" i="26"/>
  <c r="S19" i="26"/>
  <c r="S26" i="26" s="1"/>
  <c r="L20" i="26"/>
  <c r="L25" i="26" s="1"/>
  <c r="S20" i="26"/>
  <c r="L21" i="26"/>
  <c r="S21" i="26"/>
  <c r="L22" i="26"/>
  <c r="S22" i="26"/>
  <c r="L23" i="26"/>
  <c r="S23" i="26"/>
  <c r="L24" i="26"/>
  <c r="S24" i="26"/>
  <c r="B25" i="26"/>
  <c r="C25" i="26"/>
  <c r="D25" i="26"/>
  <c r="E25" i="26"/>
  <c r="F25" i="26"/>
  <c r="G25" i="26"/>
  <c r="H25" i="26"/>
  <c r="I25" i="26"/>
  <c r="J25" i="26"/>
  <c r="K25" i="26"/>
  <c r="M25" i="26"/>
  <c r="N25" i="26"/>
  <c r="O25" i="26"/>
  <c r="P25" i="26"/>
  <c r="Q25" i="26"/>
  <c r="R25" i="26"/>
  <c r="S25" i="26"/>
  <c r="B26" i="26"/>
  <c r="C26" i="26"/>
  <c r="D26" i="26"/>
  <c r="E26" i="26"/>
  <c r="F26" i="26"/>
  <c r="G26" i="26"/>
  <c r="H26" i="26"/>
  <c r="I26" i="26"/>
  <c r="J26" i="26"/>
  <c r="K26" i="26"/>
  <c r="L26" i="26"/>
  <c r="M26" i="26"/>
  <c r="N26" i="26"/>
  <c r="O26" i="26"/>
  <c r="P26" i="26"/>
  <c r="Q26" i="26"/>
  <c r="R26" i="26"/>
  <c r="J368" i="27" l="1"/>
  <c r="L184" i="27"/>
  <c r="K34" i="27"/>
  <c r="L34" i="27"/>
  <c r="K185" i="27"/>
  <c r="K184" i="27" s="1"/>
  <c r="E35" i="24"/>
  <c r="F35" i="24"/>
  <c r="G35" i="24"/>
  <c r="L368" i="27" l="1"/>
  <c r="K368" i="27"/>
  <c r="H21" i="23"/>
  <c r="H21" i="22"/>
  <c r="H20" i="21"/>
  <c r="H22" i="21"/>
  <c r="H18" i="20"/>
  <c r="H20" i="20"/>
  <c r="H23" i="20"/>
  <c r="H26" i="20"/>
  <c r="H29" i="20"/>
  <c r="H31" i="20"/>
  <c r="I32" i="19"/>
  <c r="I31" i="19" s="1"/>
  <c r="J32" i="19"/>
  <c r="J31" i="19" s="1"/>
  <c r="K32" i="19"/>
  <c r="K31" i="19" s="1"/>
  <c r="I37" i="19"/>
  <c r="J37" i="19"/>
  <c r="K37" i="19"/>
  <c r="I39" i="19"/>
  <c r="J39" i="19"/>
  <c r="K39" i="19"/>
  <c r="I43" i="19"/>
  <c r="I42" i="19" s="1"/>
  <c r="J43" i="19"/>
  <c r="J42" i="19" s="1"/>
  <c r="K43" i="19"/>
  <c r="K42" i="19" s="1"/>
  <c r="J47" i="19"/>
  <c r="I48" i="19"/>
  <c r="J48" i="19"/>
  <c r="K48" i="19"/>
  <c r="I51" i="19"/>
  <c r="J51" i="19"/>
  <c r="K51" i="19"/>
  <c r="I54" i="19"/>
  <c r="I47" i="19" s="1"/>
  <c r="J54" i="19"/>
  <c r="K54" i="19"/>
  <c r="K47" i="19" s="1"/>
  <c r="I59" i="19"/>
  <c r="J59" i="19"/>
  <c r="K59" i="19"/>
  <c r="I67" i="19"/>
  <c r="J67" i="19"/>
  <c r="K67" i="19"/>
  <c r="I70" i="19"/>
  <c r="I66" i="19" s="1"/>
  <c r="J70" i="19"/>
  <c r="J66" i="19" s="1"/>
  <c r="K70" i="19"/>
  <c r="K66" i="19" s="1"/>
  <c r="I75" i="19"/>
  <c r="J75" i="19"/>
  <c r="K75" i="19"/>
  <c r="I76" i="19"/>
  <c r="J76" i="19"/>
  <c r="K76" i="19"/>
  <c r="I83" i="19"/>
  <c r="I82" i="19" s="1"/>
  <c r="J83" i="19"/>
  <c r="J82" i="19" s="1"/>
  <c r="K83" i="19"/>
  <c r="K82" i="19" s="1"/>
  <c r="J36" i="18"/>
  <c r="J37" i="18"/>
  <c r="L37" i="18"/>
  <c r="L36" i="18" s="1"/>
  <c r="I38" i="18"/>
  <c r="J38" i="18"/>
  <c r="K38" i="18"/>
  <c r="K37" i="18" s="1"/>
  <c r="K36" i="18" s="1"/>
  <c r="L38" i="18"/>
  <c r="I40" i="18"/>
  <c r="I37" i="18" s="1"/>
  <c r="I36" i="18" s="1"/>
  <c r="J40" i="18"/>
  <c r="K40" i="18"/>
  <c r="L40" i="18"/>
  <c r="I44" i="18"/>
  <c r="I43" i="18" s="1"/>
  <c r="I42" i="18" s="1"/>
  <c r="J44" i="18"/>
  <c r="J43" i="18" s="1"/>
  <c r="J42" i="18" s="1"/>
  <c r="K44" i="18"/>
  <c r="K43" i="18" s="1"/>
  <c r="K42" i="18" s="1"/>
  <c r="L44" i="18"/>
  <c r="L43" i="18" s="1"/>
  <c r="L42" i="18" s="1"/>
  <c r="I48" i="18"/>
  <c r="I47" i="18" s="1"/>
  <c r="I46" i="18" s="1"/>
  <c r="J48" i="18"/>
  <c r="J47" i="18" s="1"/>
  <c r="J46" i="18" s="1"/>
  <c r="K48" i="18"/>
  <c r="K47" i="18" s="1"/>
  <c r="K46" i="18" s="1"/>
  <c r="I49" i="18"/>
  <c r="J49" i="18"/>
  <c r="K49" i="18"/>
  <c r="L49" i="18"/>
  <c r="L48" i="18" s="1"/>
  <c r="L47" i="18" s="1"/>
  <c r="L46" i="18" s="1"/>
  <c r="I67" i="18"/>
  <c r="J67" i="18"/>
  <c r="L67" i="18"/>
  <c r="I68" i="18"/>
  <c r="J68" i="18"/>
  <c r="K68" i="18"/>
  <c r="K67" i="18" s="1"/>
  <c r="K66" i="18" s="1"/>
  <c r="K65" i="18" s="1"/>
  <c r="L68" i="18"/>
  <c r="I72" i="18"/>
  <c r="I66" i="18" s="1"/>
  <c r="J72" i="18"/>
  <c r="K72" i="18"/>
  <c r="I73" i="18"/>
  <c r="J73" i="18"/>
  <c r="K73" i="18"/>
  <c r="L73" i="18"/>
  <c r="L72" i="18" s="1"/>
  <c r="I78" i="18"/>
  <c r="I77" i="18" s="1"/>
  <c r="J78" i="18"/>
  <c r="J77" i="18" s="1"/>
  <c r="K78" i="18"/>
  <c r="K77" i="18" s="1"/>
  <c r="L78" i="18"/>
  <c r="L77" i="18" s="1"/>
  <c r="I84" i="18"/>
  <c r="I83" i="18" s="1"/>
  <c r="I82" i="18" s="1"/>
  <c r="J84" i="18"/>
  <c r="J83" i="18" s="1"/>
  <c r="J82" i="18" s="1"/>
  <c r="K84" i="18"/>
  <c r="K83" i="18" s="1"/>
  <c r="K82" i="18" s="1"/>
  <c r="L84" i="18"/>
  <c r="L83" i="18" s="1"/>
  <c r="L82" i="18" s="1"/>
  <c r="I88" i="18"/>
  <c r="I87" i="18" s="1"/>
  <c r="I86" i="18" s="1"/>
  <c r="J88" i="18"/>
  <c r="J87" i="18" s="1"/>
  <c r="J86" i="18" s="1"/>
  <c r="K88" i="18"/>
  <c r="K87" i="18" s="1"/>
  <c r="K86" i="18" s="1"/>
  <c r="I89" i="18"/>
  <c r="J89" i="18"/>
  <c r="K89" i="18"/>
  <c r="L89" i="18"/>
  <c r="L88" i="18" s="1"/>
  <c r="L87" i="18" s="1"/>
  <c r="L86" i="18" s="1"/>
  <c r="I94" i="18"/>
  <c r="J94" i="18"/>
  <c r="J93" i="18" s="1"/>
  <c r="I95" i="18"/>
  <c r="J95" i="18"/>
  <c r="L95" i="18"/>
  <c r="L94" i="18" s="1"/>
  <c r="I96" i="18"/>
  <c r="J96" i="18"/>
  <c r="K96" i="18"/>
  <c r="K95" i="18" s="1"/>
  <c r="K94" i="18" s="1"/>
  <c r="K93" i="18" s="1"/>
  <c r="L96" i="18"/>
  <c r="I99" i="18"/>
  <c r="J99" i="18"/>
  <c r="I100" i="18"/>
  <c r="J100" i="18"/>
  <c r="L100" i="18"/>
  <c r="L99" i="18" s="1"/>
  <c r="I101" i="18"/>
  <c r="J101" i="18"/>
  <c r="K101" i="18"/>
  <c r="K100" i="18" s="1"/>
  <c r="K99" i="18" s="1"/>
  <c r="L101" i="18"/>
  <c r="I105" i="18"/>
  <c r="J105" i="18"/>
  <c r="L105" i="18"/>
  <c r="L104" i="18" s="1"/>
  <c r="I106" i="18"/>
  <c r="J106" i="18"/>
  <c r="K106" i="18"/>
  <c r="K105" i="18" s="1"/>
  <c r="K104" i="18" s="1"/>
  <c r="L106" i="18"/>
  <c r="I109" i="18"/>
  <c r="I104" i="18" s="1"/>
  <c r="J109" i="18"/>
  <c r="J104" i="18" s="1"/>
  <c r="K109" i="18"/>
  <c r="I110" i="18"/>
  <c r="J110" i="18"/>
  <c r="K110" i="18"/>
  <c r="L110" i="18"/>
  <c r="L109" i="18" s="1"/>
  <c r="I114" i="18"/>
  <c r="I113" i="18" s="1"/>
  <c r="J114" i="18"/>
  <c r="J113" i="18" s="1"/>
  <c r="I115" i="18"/>
  <c r="J115" i="18"/>
  <c r="L115" i="18"/>
  <c r="L114" i="18" s="1"/>
  <c r="I116" i="18"/>
  <c r="J116" i="18"/>
  <c r="K116" i="18"/>
  <c r="K115" i="18" s="1"/>
  <c r="K114" i="18" s="1"/>
  <c r="L116" i="18"/>
  <c r="I119" i="18"/>
  <c r="J119" i="18"/>
  <c r="I120" i="18"/>
  <c r="J120" i="18"/>
  <c r="L120" i="18"/>
  <c r="L119" i="18" s="1"/>
  <c r="I121" i="18"/>
  <c r="J121" i="18"/>
  <c r="K121" i="18"/>
  <c r="K120" i="18" s="1"/>
  <c r="K119" i="18" s="1"/>
  <c r="L121" i="18"/>
  <c r="I123" i="18"/>
  <c r="J123" i="18"/>
  <c r="I124" i="18"/>
  <c r="J124" i="18"/>
  <c r="L124" i="18"/>
  <c r="L123" i="18" s="1"/>
  <c r="I125" i="18"/>
  <c r="J125" i="18"/>
  <c r="K125" i="18"/>
  <c r="K124" i="18" s="1"/>
  <c r="K123" i="18" s="1"/>
  <c r="L125" i="18"/>
  <c r="I127" i="18"/>
  <c r="J127" i="18"/>
  <c r="I128" i="18"/>
  <c r="J128" i="18"/>
  <c r="L128" i="18"/>
  <c r="L127" i="18" s="1"/>
  <c r="I129" i="18"/>
  <c r="J129" i="18"/>
  <c r="K129" i="18"/>
  <c r="K128" i="18" s="1"/>
  <c r="K127" i="18" s="1"/>
  <c r="L129" i="18"/>
  <c r="I131" i="18"/>
  <c r="J131" i="18"/>
  <c r="I132" i="18"/>
  <c r="J132" i="18"/>
  <c r="L132" i="18"/>
  <c r="L131" i="18" s="1"/>
  <c r="I133" i="18"/>
  <c r="J133" i="18"/>
  <c r="K133" i="18"/>
  <c r="K132" i="18" s="1"/>
  <c r="K131" i="18" s="1"/>
  <c r="L133" i="18"/>
  <c r="I135" i="18"/>
  <c r="J135" i="18"/>
  <c r="I136" i="18"/>
  <c r="J136" i="18"/>
  <c r="L136" i="18"/>
  <c r="L135" i="18" s="1"/>
  <c r="I137" i="18"/>
  <c r="J137" i="18"/>
  <c r="K137" i="18"/>
  <c r="K136" i="18" s="1"/>
  <c r="K135" i="18" s="1"/>
  <c r="L137" i="18"/>
  <c r="L140" i="18"/>
  <c r="L141" i="18"/>
  <c r="I142" i="18"/>
  <c r="I141" i="18" s="1"/>
  <c r="I140" i="18" s="1"/>
  <c r="J142" i="18"/>
  <c r="J141" i="18" s="1"/>
  <c r="J140" i="18" s="1"/>
  <c r="J139" i="18" s="1"/>
  <c r="K142" i="18"/>
  <c r="K141" i="18" s="1"/>
  <c r="K140" i="18" s="1"/>
  <c r="L142" i="18"/>
  <c r="L145" i="18"/>
  <c r="L146" i="18"/>
  <c r="I147" i="18"/>
  <c r="I146" i="18" s="1"/>
  <c r="I145" i="18" s="1"/>
  <c r="J147" i="18"/>
  <c r="J146" i="18" s="1"/>
  <c r="J145" i="18" s="1"/>
  <c r="K147" i="18"/>
  <c r="K146" i="18" s="1"/>
  <c r="K145" i="18" s="1"/>
  <c r="L147" i="18"/>
  <c r="I150" i="18"/>
  <c r="J150" i="18"/>
  <c r="L150" i="18"/>
  <c r="I151" i="18"/>
  <c r="J151" i="18"/>
  <c r="K151" i="18"/>
  <c r="K150" i="18" s="1"/>
  <c r="L151" i="18"/>
  <c r="I153" i="18"/>
  <c r="J153" i="18"/>
  <c r="I154" i="18"/>
  <c r="J154" i="18"/>
  <c r="L154" i="18"/>
  <c r="L153" i="18" s="1"/>
  <c r="I155" i="18"/>
  <c r="J155" i="18"/>
  <c r="K155" i="18"/>
  <c r="K154" i="18" s="1"/>
  <c r="K153" i="18" s="1"/>
  <c r="L155" i="18"/>
  <c r="L160" i="18"/>
  <c r="I161" i="18"/>
  <c r="I160" i="18" s="1"/>
  <c r="I159" i="18" s="1"/>
  <c r="I158" i="18" s="1"/>
  <c r="J161" i="18"/>
  <c r="J160" i="18" s="1"/>
  <c r="J159" i="18" s="1"/>
  <c r="J158" i="18" s="1"/>
  <c r="K161" i="18"/>
  <c r="K160" i="18" s="1"/>
  <c r="L161" i="18"/>
  <c r="I165" i="18"/>
  <c r="J165" i="18"/>
  <c r="L165" i="18"/>
  <c r="L159" i="18" s="1"/>
  <c r="L158" i="18" s="1"/>
  <c r="I166" i="18"/>
  <c r="J166" i="18"/>
  <c r="K166" i="18"/>
  <c r="K165" i="18" s="1"/>
  <c r="L166" i="18"/>
  <c r="I171" i="18"/>
  <c r="I170" i="18" s="1"/>
  <c r="I169" i="18" s="1"/>
  <c r="J171" i="18"/>
  <c r="J170" i="18" s="1"/>
  <c r="J169" i="18" s="1"/>
  <c r="J168" i="18" s="1"/>
  <c r="K171" i="18"/>
  <c r="K170" i="18" s="1"/>
  <c r="K169" i="18" s="1"/>
  <c r="K168" i="18" s="1"/>
  <c r="L171" i="18"/>
  <c r="L170" i="18" s="1"/>
  <c r="L169" i="18" s="1"/>
  <c r="I175" i="18"/>
  <c r="I174" i="18" s="1"/>
  <c r="I173" i="18" s="1"/>
  <c r="J175" i="18"/>
  <c r="J174" i="18" s="1"/>
  <c r="J173" i="18" s="1"/>
  <c r="K175" i="18"/>
  <c r="K174" i="18" s="1"/>
  <c r="K173" i="18" s="1"/>
  <c r="L175" i="18"/>
  <c r="L174" i="18" s="1"/>
  <c r="L173" i="18" s="1"/>
  <c r="I179" i="18"/>
  <c r="J179" i="18"/>
  <c r="L179" i="18"/>
  <c r="I180" i="18"/>
  <c r="J180" i="18"/>
  <c r="K180" i="18"/>
  <c r="K179" i="18" s="1"/>
  <c r="L180" i="18"/>
  <c r="I187" i="18"/>
  <c r="J187" i="18"/>
  <c r="J186" i="18" s="1"/>
  <c r="J185" i="18" s="1"/>
  <c r="K187" i="18"/>
  <c r="I188" i="18"/>
  <c r="J188" i="18"/>
  <c r="K188" i="18"/>
  <c r="L188" i="18"/>
  <c r="L187" i="18" s="1"/>
  <c r="I191" i="18"/>
  <c r="I190" i="18" s="1"/>
  <c r="J191" i="18"/>
  <c r="J190" i="18" s="1"/>
  <c r="K191" i="18"/>
  <c r="K190" i="18" s="1"/>
  <c r="L191" i="18"/>
  <c r="L190" i="18" s="1"/>
  <c r="I195" i="18"/>
  <c r="J195" i="18"/>
  <c r="L195" i="18"/>
  <c r="I196" i="18"/>
  <c r="J196" i="18"/>
  <c r="K196" i="18"/>
  <c r="K195" i="18" s="1"/>
  <c r="L196" i="18"/>
  <c r="I201" i="18"/>
  <c r="J201" i="18"/>
  <c r="K201" i="18"/>
  <c r="I202" i="18"/>
  <c r="J202" i="18"/>
  <c r="K202" i="18"/>
  <c r="L202" i="18"/>
  <c r="L201" i="18" s="1"/>
  <c r="I207" i="18"/>
  <c r="I206" i="18" s="1"/>
  <c r="J207" i="18"/>
  <c r="J206" i="18" s="1"/>
  <c r="K207" i="18"/>
  <c r="K206" i="18" s="1"/>
  <c r="L207" i="18"/>
  <c r="L206" i="18" s="1"/>
  <c r="I211" i="18"/>
  <c r="I210" i="18" s="1"/>
  <c r="I209" i="18" s="1"/>
  <c r="J211" i="18"/>
  <c r="J210" i="18" s="1"/>
  <c r="J209" i="18" s="1"/>
  <c r="K211" i="18"/>
  <c r="K210" i="18" s="1"/>
  <c r="K209" i="18" s="1"/>
  <c r="L211" i="18"/>
  <c r="L210" i="18" s="1"/>
  <c r="L209" i="18" s="1"/>
  <c r="I218" i="18"/>
  <c r="I217" i="18" s="1"/>
  <c r="I216" i="18" s="1"/>
  <c r="J218" i="18"/>
  <c r="J217" i="18" s="1"/>
  <c r="J216" i="18" s="1"/>
  <c r="K218" i="18"/>
  <c r="K217" i="18" s="1"/>
  <c r="K216" i="18" s="1"/>
  <c r="L218" i="18"/>
  <c r="L217" i="18" s="1"/>
  <c r="L216" i="18" s="1"/>
  <c r="I220" i="18"/>
  <c r="J220" i="18"/>
  <c r="L220" i="18"/>
  <c r="I221" i="18"/>
  <c r="J221" i="18"/>
  <c r="K221" i="18"/>
  <c r="K220" i="18" s="1"/>
  <c r="L221" i="18"/>
  <c r="I228" i="18"/>
  <c r="J228" i="18"/>
  <c r="I229" i="18"/>
  <c r="J229" i="18"/>
  <c r="L229" i="18"/>
  <c r="L228" i="18" s="1"/>
  <c r="I230" i="18"/>
  <c r="J230" i="18"/>
  <c r="K230" i="18"/>
  <c r="K229" i="18" s="1"/>
  <c r="K228" i="18" s="1"/>
  <c r="L230" i="18"/>
  <c r="J232" i="18"/>
  <c r="J233" i="18"/>
  <c r="L233" i="18"/>
  <c r="L232" i="18" s="1"/>
  <c r="I234" i="18"/>
  <c r="I233" i="18" s="1"/>
  <c r="I232" i="18" s="1"/>
  <c r="J234" i="18"/>
  <c r="K234" i="18"/>
  <c r="K233" i="18" s="1"/>
  <c r="K232" i="18" s="1"/>
  <c r="L234" i="18"/>
  <c r="I241" i="18"/>
  <c r="I240" i="18" s="1"/>
  <c r="J241" i="18"/>
  <c r="J240" i="18" s="1"/>
  <c r="K241" i="18"/>
  <c r="K240" i="18" s="1"/>
  <c r="L241" i="18"/>
  <c r="L240" i="18" s="1"/>
  <c r="I243" i="18"/>
  <c r="J243" i="18"/>
  <c r="K243" i="18"/>
  <c r="L243" i="18"/>
  <c r="I246" i="18"/>
  <c r="J246" i="18"/>
  <c r="K246" i="18"/>
  <c r="L246" i="18"/>
  <c r="I249" i="18"/>
  <c r="J249" i="18"/>
  <c r="K249" i="18"/>
  <c r="I250" i="18"/>
  <c r="J250" i="18"/>
  <c r="K250" i="18"/>
  <c r="L250" i="18"/>
  <c r="L249" i="18" s="1"/>
  <c r="I254" i="18"/>
  <c r="I253" i="18" s="1"/>
  <c r="J254" i="18"/>
  <c r="J253" i="18" s="1"/>
  <c r="K254" i="18"/>
  <c r="K253" i="18" s="1"/>
  <c r="L254" i="18"/>
  <c r="L253" i="18" s="1"/>
  <c r="J257" i="18"/>
  <c r="L257" i="18"/>
  <c r="I258" i="18"/>
  <c r="I257" i="18" s="1"/>
  <c r="J258" i="18"/>
  <c r="K258" i="18"/>
  <c r="K257" i="18" s="1"/>
  <c r="L258" i="18"/>
  <c r="I261" i="18"/>
  <c r="J261" i="18"/>
  <c r="K261" i="18"/>
  <c r="I262" i="18"/>
  <c r="J262" i="18"/>
  <c r="K262" i="18"/>
  <c r="L262" i="18"/>
  <c r="L261" i="18" s="1"/>
  <c r="I265" i="18"/>
  <c r="I264" i="18" s="1"/>
  <c r="J265" i="18"/>
  <c r="J264" i="18" s="1"/>
  <c r="K265" i="18"/>
  <c r="K264" i="18" s="1"/>
  <c r="L265" i="18"/>
  <c r="L264" i="18" s="1"/>
  <c r="J267" i="18"/>
  <c r="L267" i="18"/>
  <c r="I268" i="18"/>
  <c r="I267" i="18" s="1"/>
  <c r="J268" i="18"/>
  <c r="K268" i="18"/>
  <c r="K267" i="18" s="1"/>
  <c r="L268" i="18"/>
  <c r="J272" i="18"/>
  <c r="L272" i="18"/>
  <c r="I273" i="18"/>
  <c r="I272" i="18" s="1"/>
  <c r="J273" i="18"/>
  <c r="K273" i="18"/>
  <c r="K272" i="18" s="1"/>
  <c r="L273" i="18"/>
  <c r="I275" i="18"/>
  <c r="J275" i="18"/>
  <c r="K275" i="18"/>
  <c r="L275" i="18"/>
  <c r="I278" i="18"/>
  <c r="J278" i="18"/>
  <c r="K278" i="18"/>
  <c r="L278" i="18"/>
  <c r="I282" i="18"/>
  <c r="I281" i="18" s="1"/>
  <c r="J282" i="18"/>
  <c r="J281" i="18" s="1"/>
  <c r="J271" i="18" s="1"/>
  <c r="K282" i="18"/>
  <c r="K281" i="18" s="1"/>
  <c r="L282" i="18"/>
  <c r="L281" i="18" s="1"/>
  <c r="J285" i="18"/>
  <c r="L285" i="18"/>
  <c r="I286" i="18"/>
  <c r="I285" i="18" s="1"/>
  <c r="J286" i="18"/>
  <c r="K286" i="18"/>
  <c r="K285" i="18" s="1"/>
  <c r="L286" i="18"/>
  <c r="I289" i="18"/>
  <c r="J289" i="18"/>
  <c r="K289" i="18"/>
  <c r="I290" i="18"/>
  <c r="J290" i="18"/>
  <c r="K290" i="18"/>
  <c r="L290" i="18"/>
  <c r="L289" i="18" s="1"/>
  <c r="I294" i="18"/>
  <c r="I293" i="18" s="1"/>
  <c r="J294" i="18"/>
  <c r="J293" i="18" s="1"/>
  <c r="K294" i="18"/>
  <c r="K293" i="18" s="1"/>
  <c r="L294" i="18"/>
  <c r="L293" i="18" s="1"/>
  <c r="J296" i="18"/>
  <c r="L296" i="18"/>
  <c r="I297" i="18"/>
  <c r="I296" i="18" s="1"/>
  <c r="J297" i="18"/>
  <c r="K297" i="18"/>
  <c r="K296" i="18" s="1"/>
  <c r="L297" i="18"/>
  <c r="I299" i="18"/>
  <c r="J299" i="18"/>
  <c r="K299" i="18"/>
  <c r="I300" i="18"/>
  <c r="J300" i="18"/>
  <c r="K300" i="18"/>
  <c r="L300" i="18"/>
  <c r="L299" i="18" s="1"/>
  <c r="I306" i="18"/>
  <c r="I305" i="18" s="1"/>
  <c r="J306" i="18"/>
  <c r="K306" i="18"/>
  <c r="K305" i="18" s="1"/>
  <c r="L306" i="18"/>
  <c r="I308" i="18"/>
  <c r="J308" i="18"/>
  <c r="J305" i="18" s="1"/>
  <c r="K308" i="18"/>
  <c r="L308" i="18"/>
  <c r="I311" i="18"/>
  <c r="J311" i="18"/>
  <c r="K311" i="18"/>
  <c r="L311" i="18"/>
  <c r="L305" i="18" s="1"/>
  <c r="I315" i="18"/>
  <c r="I314" i="18" s="1"/>
  <c r="J315" i="18"/>
  <c r="J314" i="18" s="1"/>
  <c r="K315" i="18"/>
  <c r="K314" i="18" s="1"/>
  <c r="L315" i="18"/>
  <c r="L314" i="18" s="1"/>
  <c r="J318" i="18"/>
  <c r="L318" i="18"/>
  <c r="I319" i="18"/>
  <c r="I318" i="18" s="1"/>
  <c r="J319" i="18"/>
  <c r="K319" i="18"/>
  <c r="K318" i="18" s="1"/>
  <c r="L319" i="18"/>
  <c r="I322" i="18"/>
  <c r="J322" i="18"/>
  <c r="K322" i="18"/>
  <c r="I323" i="18"/>
  <c r="J323" i="18"/>
  <c r="K323" i="18"/>
  <c r="L323" i="18"/>
  <c r="L322" i="18" s="1"/>
  <c r="I327" i="18"/>
  <c r="I326" i="18" s="1"/>
  <c r="J327" i="18"/>
  <c r="J326" i="18" s="1"/>
  <c r="K327" i="18"/>
  <c r="K326" i="18" s="1"/>
  <c r="L327" i="18"/>
  <c r="L326" i="18" s="1"/>
  <c r="J329" i="18"/>
  <c r="L329" i="18"/>
  <c r="I330" i="18"/>
  <c r="I329" i="18" s="1"/>
  <c r="J330" i="18"/>
  <c r="K330" i="18"/>
  <c r="K329" i="18" s="1"/>
  <c r="L330" i="18"/>
  <c r="I332" i="18"/>
  <c r="J332" i="18"/>
  <c r="K332" i="18"/>
  <c r="I333" i="18"/>
  <c r="J333" i="18"/>
  <c r="K333" i="18"/>
  <c r="L333" i="18"/>
  <c r="L332" i="18" s="1"/>
  <c r="I337" i="18"/>
  <c r="J337" i="18"/>
  <c r="K337" i="18"/>
  <c r="I338" i="18"/>
  <c r="J338" i="18"/>
  <c r="K338" i="18"/>
  <c r="L338" i="18"/>
  <c r="L337" i="18" s="1"/>
  <c r="I340" i="18"/>
  <c r="J340" i="18"/>
  <c r="K340" i="18"/>
  <c r="L340" i="18"/>
  <c r="I343" i="18"/>
  <c r="J343" i="18"/>
  <c r="K343" i="18"/>
  <c r="L343" i="18"/>
  <c r="J346" i="18"/>
  <c r="L346" i="18"/>
  <c r="I347" i="18"/>
  <c r="I346" i="18" s="1"/>
  <c r="J347" i="18"/>
  <c r="K347" i="18"/>
  <c r="K346" i="18" s="1"/>
  <c r="L347" i="18"/>
  <c r="I350" i="18"/>
  <c r="J350" i="18"/>
  <c r="K350" i="18"/>
  <c r="I351" i="18"/>
  <c r="J351" i="18"/>
  <c r="K351" i="18"/>
  <c r="L351" i="18"/>
  <c r="L350" i="18" s="1"/>
  <c r="L354" i="18"/>
  <c r="I355" i="18"/>
  <c r="I354" i="18" s="1"/>
  <c r="J355" i="18"/>
  <c r="J354" i="18" s="1"/>
  <c r="K355" i="18"/>
  <c r="K354" i="18" s="1"/>
  <c r="L355" i="18"/>
  <c r="J358" i="18"/>
  <c r="L358" i="18"/>
  <c r="I359" i="18"/>
  <c r="I358" i="18" s="1"/>
  <c r="J359" i="18"/>
  <c r="K359" i="18"/>
  <c r="K358" i="18" s="1"/>
  <c r="L359" i="18"/>
  <c r="I361" i="18"/>
  <c r="J361" i="18"/>
  <c r="K361" i="18"/>
  <c r="I362" i="18"/>
  <c r="J362" i="18"/>
  <c r="K362" i="18"/>
  <c r="L362" i="18"/>
  <c r="L361" i="18" s="1"/>
  <c r="L364" i="18"/>
  <c r="I365" i="18"/>
  <c r="I364" i="18" s="1"/>
  <c r="J365" i="18"/>
  <c r="J364" i="18" s="1"/>
  <c r="K365" i="18"/>
  <c r="K364" i="18" s="1"/>
  <c r="L365" i="18"/>
  <c r="C19" i="17"/>
  <c r="C20" i="17"/>
  <c r="C21" i="17"/>
  <c r="C22" i="17"/>
  <c r="H23" i="17"/>
  <c r="C24" i="17"/>
  <c r="C25" i="17"/>
  <c r="C26" i="17"/>
  <c r="C27" i="17"/>
  <c r="C28" i="17"/>
  <c r="C29" i="17"/>
  <c r="C30" i="17"/>
  <c r="C31" i="17"/>
  <c r="C32" i="17"/>
  <c r="C33" i="17"/>
  <c r="D34" i="17"/>
  <c r="E34" i="17"/>
  <c r="E23" i="17" s="1"/>
  <c r="E50" i="17" s="1"/>
  <c r="F34" i="17"/>
  <c r="F23" i="17" s="1"/>
  <c r="F50" i="17" s="1"/>
  <c r="G34" i="17"/>
  <c r="H34" i="17"/>
  <c r="C36" i="17"/>
  <c r="C37" i="17"/>
  <c r="C38" i="17"/>
  <c r="C39" i="17"/>
  <c r="C40" i="17"/>
  <c r="C41" i="17"/>
  <c r="D42" i="17"/>
  <c r="G42" i="17"/>
  <c r="G23" i="17" s="1"/>
  <c r="G50" i="17" s="1"/>
  <c r="C43" i="17"/>
  <c r="C45" i="17"/>
  <c r="C46" i="17"/>
  <c r="C47" i="17"/>
  <c r="C48" i="17"/>
  <c r="C49" i="17"/>
  <c r="H50" i="17"/>
  <c r="K30" i="19" l="1"/>
  <c r="K91" i="19" s="1"/>
  <c r="J30" i="19"/>
  <c r="J91" i="19" s="1"/>
  <c r="I30" i="19"/>
  <c r="I91" i="19" s="1"/>
  <c r="K336" i="18"/>
  <c r="I304" i="18"/>
  <c r="L271" i="18"/>
  <c r="J336" i="18"/>
  <c r="L304" i="18"/>
  <c r="I168" i="18"/>
  <c r="K139" i="18"/>
  <c r="I336" i="18"/>
  <c r="I139" i="18"/>
  <c r="L93" i="18"/>
  <c r="I35" i="18"/>
  <c r="I34" i="18" s="1"/>
  <c r="L186" i="18"/>
  <c r="L185" i="18" s="1"/>
  <c r="K113" i="18"/>
  <c r="J66" i="18"/>
  <c r="J65" i="18" s="1"/>
  <c r="L139" i="18"/>
  <c r="I65" i="18"/>
  <c r="K35" i="18"/>
  <c r="J304" i="18"/>
  <c r="J303" i="18" s="1"/>
  <c r="J184" i="18" s="1"/>
  <c r="L239" i="18"/>
  <c r="L238" i="18" s="1"/>
  <c r="L113" i="18"/>
  <c r="I93" i="18"/>
  <c r="L336" i="18"/>
  <c r="K271" i="18"/>
  <c r="K239" i="18"/>
  <c r="K238" i="18" s="1"/>
  <c r="K186" i="18"/>
  <c r="K185" i="18" s="1"/>
  <c r="L35" i="18"/>
  <c r="J239" i="18"/>
  <c r="J238" i="18" s="1"/>
  <c r="K304" i="18"/>
  <c r="K303" i="18" s="1"/>
  <c r="I271" i="18"/>
  <c r="I239" i="18"/>
  <c r="I186" i="18"/>
  <c r="I185" i="18" s="1"/>
  <c r="L168" i="18"/>
  <c r="K159" i="18"/>
  <c r="K158" i="18" s="1"/>
  <c r="L66" i="18"/>
  <c r="L65" i="18" s="1"/>
  <c r="J35" i="18"/>
  <c r="J34" i="18" s="1"/>
  <c r="D23" i="17"/>
  <c r="C23" i="17" s="1"/>
  <c r="C42" i="17"/>
  <c r="C34" i="17"/>
  <c r="J368" i="18" l="1"/>
  <c r="I238" i="18"/>
  <c r="I184" i="18" s="1"/>
  <c r="I368" i="18" s="1"/>
  <c r="L303" i="18"/>
  <c r="L184" i="18" s="1"/>
  <c r="K34" i="18"/>
  <c r="L34" i="18"/>
  <c r="I303" i="18"/>
  <c r="K184" i="18"/>
  <c r="D50" i="17"/>
  <c r="C50" i="17" s="1"/>
  <c r="L368" i="18" l="1"/>
  <c r="K368" i="18"/>
  <c r="H22" i="16"/>
  <c r="H23" i="16"/>
  <c r="D27" i="16"/>
  <c r="E27" i="16"/>
  <c r="F27" i="16"/>
  <c r="N22" i="15"/>
  <c r="N23" i="15"/>
  <c r="N24" i="15"/>
  <c r="N25" i="15"/>
  <c r="N26" i="15"/>
  <c r="E27" i="15"/>
  <c r="F27" i="15"/>
  <c r="H27" i="15"/>
  <c r="J27" i="15"/>
  <c r="L27" i="15"/>
  <c r="N29" i="15"/>
  <c r="H27" i="16" l="1"/>
  <c r="J37" i="14"/>
  <c r="J36" i="14" s="1"/>
  <c r="J35" i="14" s="1"/>
  <c r="I38" i="14"/>
  <c r="I37" i="14" s="1"/>
  <c r="I36" i="14" s="1"/>
  <c r="I35" i="14" s="1"/>
  <c r="J38" i="14"/>
  <c r="K38" i="14"/>
  <c r="K37" i="14" s="1"/>
  <c r="K36" i="14" s="1"/>
  <c r="L38" i="14"/>
  <c r="L37" i="14" s="1"/>
  <c r="L36" i="14" s="1"/>
  <c r="I40" i="14"/>
  <c r="J40" i="14"/>
  <c r="K40" i="14"/>
  <c r="L40" i="14"/>
  <c r="I43" i="14"/>
  <c r="I42" i="14" s="1"/>
  <c r="I44" i="14"/>
  <c r="J44" i="14"/>
  <c r="J43" i="14" s="1"/>
  <c r="J42" i="14" s="1"/>
  <c r="K44" i="14"/>
  <c r="K43" i="14" s="1"/>
  <c r="K42" i="14" s="1"/>
  <c r="L44" i="14"/>
  <c r="L43" i="14" s="1"/>
  <c r="L42" i="14" s="1"/>
  <c r="I47" i="14"/>
  <c r="I46" i="14" s="1"/>
  <c r="I48" i="14"/>
  <c r="K48" i="14"/>
  <c r="K47" i="14" s="1"/>
  <c r="K46" i="14" s="1"/>
  <c r="L48" i="14"/>
  <c r="L47" i="14" s="1"/>
  <c r="L46" i="14" s="1"/>
  <c r="I49" i="14"/>
  <c r="J49" i="14"/>
  <c r="J48" i="14" s="1"/>
  <c r="J47" i="14" s="1"/>
  <c r="J46" i="14" s="1"/>
  <c r="K49" i="14"/>
  <c r="L49" i="14"/>
  <c r="J67" i="14"/>
  <c r="I68" i="14"/>
  <c r="I67" i="14" s="1"/>
  <c r="I66" i="14" s="1"/>
  <c r="I65" i="14" s="1"/>
  <c r="J68" i="14"/>
  <c r="K68" i="14"/>
  <c r="K67" i="14" s="1"/>
  <c r="L68" i="14"/>
  <c r="L67" i="14" s="1"/>
  <c r="I72" i="14"/>
  <c r="K72" i="14"/>
  <c r="L72" i="14"/>
  <c r="I73" i="14"/>
  <c r="J73" i="14"/>
  <c r="J72" i="14" s="1"/>
  <c r="K73" i="14"/>
  <c r="L73" i="14"/>
  <c r="I77" i="14"/>
  <c r="I78" i="14"/>
  <c r="J78" i="14"/>
  <c r="J77" i="14" s="1"/>
  <c r="K78" i="14"/>
  <c r="K77" i="14" s="1"/>
  <c r="L78" i="14"/>
  <c r="L77" i="14" s="1"/>
  <c r="I83" i="14"/>
  <c r="I82" i="14" s="1"/>
  <c r="I84" i="14"/>
  <c r="J84" i="14"/>
  <c r="J83" i="14" s="1"/>
  <c r="J82" i="14" s="1"/>
  <c r="K84" i="14"/>
  <c r="K83" i="14" s="1"/>
  <c r="K82" i="14" s="1"/>
  <c r="L84" i="14"/>
  <c r="L83" i="14" s="1"/>
  <c r="L82" i="14" s="1"/>
  <c r="I87" i="14"/>
  <c r="I86" i="14" s="1"/>
  <c r="I88" i="14"/>
  <c r="K88" i="14"/>
  <c r="K87" i="14" s="1"/>
  <c r="K86" i="14" s="1"/>
  <c r="L88" i="14"/>
  <c r="L87" i="14" s="1"/>
  <c r="L86" i="14" s="1"/>
  <c r="I89" i="14"/>
  <c r="J89" i="14"/>
  <c r="J88" i="14" s="1"/>
  <c r="J87" i="14" s="1"/>
  <c r="J86" i="14" s="1"/>
  <c r="K89" i="14"/>
  <c r="L89" i="14"/>
  <c r="J95" i="14"/>
  <c r="J94" i="14" s="1"/>
  <c r="I96" i="14"/>
  <c r="I95" i="14" s="1"/>
  <c r="I94" i="14" s="1"/>
  <c r="J96" i="14"/>
  <c r="K96" i="14"/>
  <c r="K95" i="14" s="1"/>
  <c r="K94" i="14" s="1"/>
  <c r="L96" i="14"/>
  <c r="L95" i="14" s="1"/>
  <c r="L94" i="14" s="1"/>
  <c r="J100" i="14"/>
  <c r="J99" i="14" s="1"/>
  <c r="I101" i="14"/>
  <c r="I100" i="14" s="1"/>
  <c r="I99" i="14" s="1"/>
  <c r="J101" i="14"/>
  <c r="K101" i="14"/>
  <c r="K100" i="14" s="1"/>
  <c r="K99" i="14" s="1"/>
  <c r="L101" i="14"/>
  <c r="L100" i="14" s="1"/>
  <c r="L99" i="14" s="1"/>
  <c r="J105" i="14"/>
  <c r="I106" i="14"/>
  <c r="I105" i="14" s="1"/>
  <c r="I104" i="14" s="1"/>
  <c r="J106" i="14"/>
  <c r="K106" i="14"/>
  <c r="K105" i="14" s="1"/>
  <c r="K104" i="14" s="1"/>
  <c r="L106" i="14"/>
  <c r="L105" i="14" s="1"/>
  <c r="L104" i="14" s="1"/>
  <c r="I109" i="14"/>
  <c r="K109" i="14"/>
  <c r="L109" i="14"/>
  <c r="I110" i="14"/>
  <c r="J110" i="14"/>
  <c r="J109" i="14" s="1"/>
  <c r="K110" i="14"/>
  <c r="L110" i="14"/>
  <c r="J115" i="14"/>
  <c r="J114" i="14" s="1"/>
  <c r="I116" i="14"/>
  <c r="I115" i="14" s="1"/>
  <c r="I114" i="14" s="1"/>
  <c r="J116" i="14"/>
  <c r="K116" i="14"/>
  <c r="K115" i="14" s="1"/>
  <c r="K114" i="14" s="1"/>
  <c r="L116" i="14"/>
  <c r="L115" i="14" s="1"/>
  <c r="L114" i="14" s="1"/>
  <c r="L113" i="14" s="1"/>
  <c r="J120" i="14"/>
  <c r="J119" i="14" s="1"/>
  <c r="I121" i="14"/>
  <c r="I120" i="14" s="1"/>
  <c r="I119" i="14" s="1"/>
  <c r="J121" i="14"/>
  <c r="K121" i="14"/>
  <c r="K120" i="14" s="1"/>
  <c r="K119" i="14" s="1"/>
  <c r="L121" i="14"/>
  <c r="L120" i="14" s="1"/>
  <c r="L119" i="14" s="1"/>
  <c r="J124" i="14"/>
  <c r="J123" i="14" s="1"/>
  <c r="I125" i="14"/>
  <c r="I124" i="14" s="1"/>
  <c r="I123" i="14" s="1"/>
  <c r="J125" i="14"/>
  <c r="K125" i="14"/>
  <c r="K124" i="14" s="1"/>
  <c r="K123" i="14" s="1"/>
  <c r="L125" i="14"/>
  <c r="L124" i="14" s="1"/>
  <c r="L123" i="14" s="1"/>
  <c r="J128" i="14"/>
  <c r="J127" i="14" s="1"/>
  <c r="I129" i="14"/>
  <c r="I128" i="14" s="1"/>
  <c r="I127" i="14" s="1"/>
  <c r="J129" i="14"/>
  <c r="K129" i="14"/>
  <c r="K128" i="14" s="1"/>
  <c r="K127" i="14" s="1"/>
  <c r="L129" i="14"/>
  <c r="L128" i="14" s="1"/>
  <c r="L127" i="14" s="1"/>
  <c r="J132" i="14"/>
  <c r="J131" i="14" s="1"/>
  <c r="I133" i="14"/>
  <c r="I132" i="14" s="1"/>
  <c r="I131" i="14" s="1"/>
  <c r="J133" i="14"/>
  <c r="K133" i="14"/>
  <c r="K132" i="14" s="1"/>
  <c r="K131" i="14" s="1"/>
  <c r="L133" i="14"/>
  <c r="L132" i="14" s="1"/>
  <c r="L131" i="14" s="1"/>
  <c r="J136" i="14"/>
  <c r="J135" i="14" s="1"/>
  <c r="I137" i="14"/>
  <c r="I136" i="14" s="1"/>
  <c r="I135" i="14" s="1"/>
  <c r="J137" i="14"/>
  <c r="K137" i="14"/>
  <c r="K136" i="14" s="1"/>
  <c r="K135" i="14" s="1"/>
  <c r="L137" i="14"/>
  <c r="L136" i="14" s="1"/>
  <c r="L135" i="14" s="1"/>
  <c r="J140" i="14"/>
  <c r="I141" i="14"/>
  <c r="I140" i="14" s="1"/>
  <c r="I139" i="14" s="1"/>
  <c r="J141" i="14"/>
  <c r="I142" i="14"/>
  <c r="J142" i="14"/>
  <c r="K142" i="14"/>
  <c r="K141" i="14" s="1"/>
  <c r="K140" i="14" s="1"/>
  <c r="K139" i="14" s="1"/>
  <c r="L142" i="14"/>
  <c r="L141" i="14" s="1"/>
  <c r="L140" i="14" s="1"/>
  <c r="I146" i="14"/>
  <c r="I145" i="14" s="1"/>
  <c r="I147" i="14"/>
  <c r="J147" i="14"/>
  <c r="J146" i="14" s="1"/>
  <c r="J145" i="14" s="1"/>
  <c r="K147" i="14"/>
  <c r="K146" i="14" s="1"/>
  <c r="K145" i="14" s="1"/>
  <c r="L147" i="14"/>
  <c r="L146" i="14" s="1"/>
  <c r="L145" i="14" s="1"/>
  <c r="J150" i="14"/>
  <c r="I151" i="14"/>
  <c r="I150" i="14" s="1"/>
  <c r="J151" i="14"/>
  <c r="K151" i="14"/>
  <c r="K150" i="14" s="1"/>
  <c r="L151" i="14"/>
  <c r="L150" i="14" s="1"/>
  <c r="J154" i="14"/>
  <c r="J153" i="14" s="1"/>
  <c r="I155" i="14"/>
  <c r="I154" i="14" s="1"/>
  <c r="I153" i="14" s="1"/>
  <c r="J155" i="14"/>
  <c r="K155" i="14"/>
  <c r="K154" i="14" s="1"/>
  <c r="K153" i="14" s="1"/>
  <c r="L155" i="14"/>
  <c r="L154" i="14" s="1"/>
  <c r="L153" i="14" s="1"/>
  <c r="I160" i="14"/>
  <c r="I161" i="14"/>
  <c r="J161" i="14"/>
  <c r="J160" i="14" s="1"/>
  <c r="J159" i="14" s="1"/>
  <c r="J158" i="14" s="1"/>
  <c r="K161" i="14"/>
  <c r="K160" i="14" s="1"/>
  <c r="K159" i="14" s="1"/>
  <c r="K158" i="14" s="1"/>
  <c r="L161" i="14"/>
  <c r="L160" i="14" s="1"/>
  <c r="L159" i="14" s="1"/>
  <c r="L158" i="14" s="1"/>
  <c r="J165" i="14"/>
  <c r="I166" i="14"/>
  <c r="I165" i="14" s="1"/>
  <c r="J166" i="14"/>
  <c r="K166" i="14"/>
  <c r="K165" i="14" s="1"/>
  <c r="L166" i="14"/>
  <c r="L165" i="14" s="1"/>
  <c r="I170" i="14"/>
  <c r="I169" i="14" s="1"/>
  <c r="I168" i="14" s="1"/>
  <c r="I171" i="14"/>
  <c r="J171" i="14"/>
  <c r="J170" i="14" s="1"/>
  <c r="J169" i="14" s="1"/>
  <c r="J168" i="14" s="1"/>
  <c r="K171" i="14"/>
  <c r="K170" i="14" s="1"/>
  <c r="K169" i="14" s="1"/>
  <c r="L171" i="14"/>
  <c r="L170" i="14" s="1"/>
  <c r="L169" i="14" s="1"/>
  <c r="I174" i="14"/>
  <c r="I173" i="14" s="1"/>
  <c r="I175" i="14"/>
  <c r="J175" i="14"/>
  <c r="J174" i="14" s="1"/>
  <c r="J173" i="14" s="1"/>
  <c r="K175" i="14"/>
  <c r="K174" i="14" s="1"/>
  <c r="K173" i="14" s="1"/>
  <c r="L175" i="14"/>
  <c r="L174" i="14" s="1"/>
  <c r="L173" i="14" s="1"/>
  <c r="J179" i="14"/>
  <c r="I180" i="14"/>
  <c r="I179" i="14" s="1"/>
  <c r="J180" i="14"/>
  <c r="K180" i="14"/>
  <c r="K179" i="14" s="1"/>
  <c r="L180" i="14"/>
  <c r="L179" i="14" s="1"/>
  <c r="K187" i="14"/>
  <c r="I188" i="14"/>
  <c r="I187" i="14" s="1"/>
  <c r="J188" i="14"/>
  <c r="J187" i="14" s="1"/>
  <c r="K188" i="14"/>
  <c r="L188" i="14"/>
  <c r="L187" i="14" s="1"/>
  <c r="L186" i="14" s="1"/>
  <c r="I190" i="14"/>
  <c r="I191" i="14"/>
  <c r="J191" i="14"/>
  <c r="J190" i="14" s="1"/>
  <c r="K191" i="14"/>
  <c r="K190" i="14" s="1"/>
  <c r="L191" i="14"/>
  <c r="L190" i="14" s="1"/>
  <c r="J195" i="14"/>
  <c r="I196" i="14"/>
  <c r="I195" i="14" s="1"/>
  <c r="J196" i="14"/>
  <c r="K196" i="14"/>
  <c r="K195" i="14" s="1"/>
  <c r="L196" i="14"/>
  <c r="L195" i="14" s="1"/>
  <c r="K201" i="14"/>
  <c r="I202" i="14"/>
  <c r="I201" i="14" s="1"/>
  <c r="J202" i="14"/>
  <c r="J201" i="14" s="1"/>
  <c r="K202" i="14"/>
  <c r="L202" i="14"/>
  <c r="L201" i="14" s="1"/>
  <c r="I206" i="14"/>
  <c r="I207" i="14"/>
  <c r="J207" i="14"/>
  <c r="J206" i="14" s="1"/>
  <c r="K207" i="14"/>
  <c r="K206" i="14" s="1"/>
  <c r="L207" i="14"/>
  <c r="L206" i="14" s="1"/>
  <c r="I210" i="14"/>
  <c r="I209" i="14" s="1"/>
  <c r="I211" i="14"/>
  <c r="J211" i="14"/>
  <c r="J210" i="14" s="1"/>
  <c r="J209" i="14" s="1"/>
  <c r="K211" i="14"/>
  <c r="K210" i="14" s="1"/>
  <c r="K209" i="14" s="1"/>
  <c r="L211" i="14"/>
  <c r="L210" i="14" s="1"/>
  <c r="L209" i="14" s="1"/>
  <c r="I217" i="14"/>
  <c r="I216" i="14" s="1"/>
  <c r="I218" i="14"/>
  <c r="J218" i="14"/>
  <c r="J217" i="14" s="1"/>
  <c r="J216" i="14" s="1"/>
  <c r="K218" i="14"/>
  <c r="K217" i="14" s="1"/>
  <c r="K216" i="14" s="1"/>
  <c r="L218" i="14"/>
  <c r="L217" i="14" s="1"/>
  <c r="J220" i="14"/>
  <c r="I221" i="14"/>
  <c r="I220" i="14" s="1"/>
  <c r="J221" i="14"/>
  <c r="K221" i="14"/>
  <c r="K220" i="14" s="1"/>
  <c r="L221" i="14"/>
  <c r="L220" i="14" s="1"/>
  <c r="J229" i="14"/>
  <c r="J228" i="14" s="1"/>
  <c r="I230" i="14"/>
  <c r="I229" i="14" s="1"/>
  <c r="I228" i="14" s="1"/>
  <c r="J230" i="14"/>
  <c r="K230" i="14"/>
  <c r="K229" i="14" s="1"/>
  <c r="K228" i="14" s="1"/>
  <c r="L230" i="14"/>
  <c r="L229" i="14" s="1"/>
  <c r="L228" i="14" s="1"/>
  <c r="J233" i="14"/>
  <c r="J232" i="14" s="1"/>
  <c r="I234" i="14"/>
  <c r="I233" i="14" s="1"/>
  <c r="I232" i="14" s="1"/>
  <c r="J234" i="14"/>
  <c r="K234" i="14"/>
  <c r="K233" i="14" s="1"/>
  <c r="K232" i="14" s="1"/>
  <c r="L234" i="14"/>
  <c r="L233" i="14" s="1"/>
  <c r="L232" i="14" s="1"/>
  <c r="I240" i="14"/>
  <c r="L240" i="14"/>
  <c r="I241" i="14"/>
  <c r="J241" i="14"/>
  <c r="J240" i="14" s="1"/>
  <c r="K241" i="14"/>
  <c r="K240" i="14" s="1"/>
  <c r="K239" i="14" s="1"/>
  <c r="L241" i="14"/>
  <c r="I243" i="14"/>
  <c r="J243" i="14"/>
  <c r="K243" i="14"/>
  <c r="L243" i="14"/>
  <c r="I246" i="14"/>
  <c r="J246" i="14"/>
  <c r="K246" i="14"/>
  <c r="L246" i="14"/>
  <c r="K249" i="14"/>
  <c r="I250" i="14"/>
  <c r="I249" i="14" s="1"/>
  <c r="J250" i="14"/>
  <c r="J249" i="14" s="1"/>
  <c r="K250" i="14"/>
  <c r="L250" i="14"/>
  <c r="L249" i="14" s="1"/>
  <c r="I253" i="14"/>
  <c r="I254" i="14"/>
  <c r="J254" i="14"/>
  <c r="J253" i="14" s="1"/>
  <c r="K254" i="14"/>
  <c r="K253" i="14" s="1"/>
  <c r="L254" i="14"/>
  <c r="L253" i="14" s="1"/>
  <c r="J257" i="14"/>
  <c r="I258" i="14"/>
  <c r="I257" i="14" s="1"/>
  <c r="J258" i="14"/>
  <c r="K258" i="14"/>
  <c r="K257" i="14" s="1"/>
  <c r="L258" i="14"/>
  <c r="L257" i="14" s="1"/>
  <c r="K261" i="14"/>
  <c r="I262" i="14"/>
  <c r="I261" i="14" s="1"/>
  <c r="J262" i="14"/>
  <c r="J261" i="14" s="1"/>
  <c r="K262" i="14"/>
  <c r="L262" i="14"/>
  <c r="L261" i="14" s="1"/>
  <c r="I264" i="14"/>
  <c r="I265" i="14"/>
  <c r="J265" i="14"/>
  <c r="J264" i="14" s="1"/>
  <c r="K265" i="14"/>
  <c r="K264" i="14" s="1"/>
  <c r="L265" i="14"/>
  <c r="L264" i="14" s="1"/>
  <c r="J267" i="14"/>
  <c r="K267" i="14"/>
  <c r="L267" i="14"/>
  <c r="I268" i="14"/>
  <c r="I267" i="14" s="1"/>
  <c r="J268" i="14"/>
  <c r="K268" i="14"/>
  <c r="L268" i="14"/>
  <c r="J272" i="14"/>
  <c r="L272" i="14"/>
  <c r="I273" i="14"/>
  <c r="I272" i="14" s="1"/>
  <c r="J273" i="14"/>
  <c r="K273" i="14"/>
  <c r="K272" i="14" s="1"/>
  <c r="L273" i="14"/>
  <c r="I275" i="14"/>
  <c r="J275" i="14"/>
  <c r="K275" i="14"/>
  <c r="L275" i="14"/>
  <c r="I278" i="14"/>
  <c r="J278" i="14"/>
  <c r="K278" i="14"/>
  <c r="L278" i="14"/>
  <c r="I282" i="14"/>
  <c r="I281" i="14" s="1"/>
  <c r="J282" i="14"/>
  <c r="J281" i="14" s="1"/>
  <c r="K282" i="14"/>
  <c r="K281" i="14" s="1"/>
  <c r="L282" i="14"/>
  <c r="L281" i="14" s="1"/>
  <c r="L285" i="14"/>
  <c r="I286" i="14"/>
  <c r="I285" i="14" s="1"/>
  <c r="J286" i="14"/>
  <c r="J285" i="14" s="1"/>
  <c r="K286" i="14"/>
  <c r="K285" i="14" s="1"/>
  <c r="L286" i="14"/>
  <c r="K289" i="14"/>
  <c r="I290" i="14"/>
  <c r="I289" i="14" s="1"/>
  <c r="J290" i="14"/>
  <c r="J289" i="14" s="1"/>
  <c r="K290" i="14"/>
  <c r="L290" i="14"/>
  <c r="L289" i="14" s="1"/>
  <c r="I294" i="14"/>
  <c r="I293" i="14" s="1"/>
  <c r="J294" i="14"/>
  <c r="J293" i="14" s="1"/>
  <c r="K294" i="14"/>
  <c r="K293" i="14" s="1"/>
  <c r="L294" i="14"/>
  <c r="L293" i="14" s="1"/>
  <c r="L296" i="14"/>
  <c r="I297" i="14"/>
  <c r="I296" i="14" s="1"/>
  <c r="J297" i="14"/>
  <c r="J296" i="14" s="1"/>
  <c r="K297" i="14"/>
  <c r="K296" i="14" s="1"/>
  <c r="L297" i="14"/>
  <c r="K299" i="14"/>
  <c r="I300" i="14"/>
  <c r="I299" i="14" s="1"/>
  <c r="J300" i="14"/>
  <c r="J299" i="14" s="1"/>
  <c r="K300" i="14"/>
  <c r="L300" i="14"/>
  <c r="L299" i="14" s="1"/>
  <c r="I306" i="14"/>
  <c r="I305" i="14" s="1"/>
  <c r="I304" i="14" s="1"/>
  <c r="J306" i="14"/>
  <c r="J305" i="14" s="1"/>
  <c r="K306" i="14"/>
  <c r="K305" i="14" s="1"/>
  <c r="L306" i="14"/>
  <c r="I308" i="14"/>
  <c r="J308" i="14"/>
  <c r="K308" i="14"/>
  <c r="L308" i="14"/>
  <c r="I311" i="14"/>
  <c r="J311" i="14"/>
  <c r="K311" i="14"/>
  <c r="L311" i="14"/>
  <c r="L305" i="14" s="1"/>
  <c r="L304" i="14" s="1"/>
  <c r="L314" i="14"/>
  <c r="I315" i="14"/>
  <c r="I314" i="14" s="1"/>
  <c r="J315" i="14"/>
  <c r="J314" i="14" s="1"/>
  <c r="K315" i="14"/>
  <c r="K314" i="14" s="1"/>
  <c r="L315" i="14"/>
  <c r="I319" i="14"/>
  <c r="I318" i="14" s="1"/>
  <c r="J319" i="14"/>
  <c r="J318" i="14" s="1"/>
  <c r="K319" i="14"/>
  <c r="K318" i="14" s="1"/>
  <c r="L319" i="14"/>
  <c r="L318" i="14" s="1"/>
  <c r="K322" i="14"/>
  <c r="I323" i="14"/>
  <c r="I322" i="14" s="1"/>
  <c r="J323" i="14"/>
  <c r="J322" i="14" s="1"/>
  <c r="K323" i="14"/>
  <c r="L323" i="14"/>
  <c r="L322" i="14" s="1"/>
  <c r="L326" i="14"/>
  <c r="I327" i="14"/>
  <c r="I326" i="14" s="1"/>
  <c r="J327" i="14"/>
  <c r="J326" i="14" s="1"/>
  <c r="K327" i="14"/>
  <c r="K326" i="14" s="1"/>
  <c r="L327" i="14"/>
  <c r="I330" i="14"/>
  <c r="I329" i="14" s="1"/>
  <c r="J330" i="14"/>
  <c r="J329" i="14" s="1"/>
  <c r="K330" i="14"/>
  <c r="K329" i="14" s="1"/>
  <c r="L330" i="14"/>
  <c r="L329" i="14" s="1"/>
  <c r="I332" i="14"/>
  <c r="J332" i="14"/>
  <c r="K332" i="14"/>
  <c r="I333" i="14"/>
  <c r="J333" i="14"/>
  <c r="K333" i="14"/>
  <c r="L333" i="14"/>
  <c r="L332" i="14" s="1"/>
  <c r="K337" i="14"/>
  <c r="I338" i="14"/>
  <c r="I337" i="14" s="1"/>
  <c r="J338" i="14"/>
  <c r="J337" i="14" s="1"/>
  <c r="K338" i="14"/>
  <c r="L338" i="14"/>
  <c r="L337" i="14" s="1"/>
  <c r="I340" i="14"/>
  <c r="J340" i="14"/>
  <c r="K340" i="14"/>
  <c r="L340" i="14"/>
  <c r="I343" i="14"/>
  <c r="J343" i="14"/>
  <c r="K343" i="14"/>
  <c r="L343" i="14"/>
  <c r="I346" i="14"/>
  <c r="I347" i="14"/>
  <c r="J347" i="14"/>
  <c r="J346" i="14" s="1"/>
  <c r="K347" i="14"/>
  <c r="K346" i="14" s="1"/>
  <c r="L347" i="14"/>
  <c r="L346" i="14" s="1"/>
  <c r="K350" i="14"/>
  <c r="I351" i="14"/>
  <c r="I350" i="14" s="1"/>
  <c r="J351" i="14"/>
  <c r="J350" i="14" s="1"/>
  <c r="K351" i="14"/>
  <c r="L351" i="14"/>
  <c r="L350" i="14" s="1"/>
  <c r="L354" i="14"/>
  <c r="I355" i="14"/>
  <c r="I354" i="14" s="1"/>
  <c r="J355" i="14"/>
  <c r="J354" i="14" s="1"/>
  <c r="K355" i="14"/>
  <c r="K354" i="14" s="1"/>
  <c r="L355" i="14"/>
  <c r="I358" i="14"/>
  <c r="I359" i="14"/>
  <c r="J359" i="14"/>
  <c r="J358" i="14" s="1"/>
  <c r="K359" i="14"/>
  <c r="K358" i="14" s="1"/>
  <c r="L359" i="14"/>
  <c r="L358" i="14" s="1"/>
  <c r="K361" i="14"/>
  <c r="I362" i="14"/>
  <c r="I361" i="14" s="1"/>
  <c r="J362" i="14"/>
  <c r="J361" i="14" s="1"/>
  <c r="K362" i="14"/>
  <c r="L362" i="14"/>
  <c r="L361" i="14" s="1"/>
  <c r="L364" i="14"/>
  <c r="I365" i="14"/>
  <c r="I364" i="14" s="1"/>
  <c r="J365" i="14"/>
  <c r="J364" i="14" s="1"/>
  <c r="K365" i="14"/>
  <c r="K364" i="14" s="1"/>
  <c r="L365" i="14"/>
  <c r="I37" i="12"/>
  <c r="I36" i="12" s="1"/>
  <c r="I38" i="12"/>
  <c r="J38" i="12"/>
  <c r="J37" i="12" s="1"/>
  <c r="J36" i="12" s="1"/>
  <c r="K38" i="12"/>
  <c r="K37" i="12" s="1"/>
  <c r="K36" i="12" s="1"/>
  <c r="K35" i="12" s="1"/>
  <c r="L38" i="12"/>
  <c r="L37" i="12" s="1"/>
  <c r="L36" i="12" s="1"/>
  <c r="I40" i="12"/>
  <c r="J40" i="12"/>
  <c r="K40" i="12"/>
  <c r="L40" i="12"/>
  <c r="J43" i="12"/>
  <c r="J42" i="12" s="1"/>
  <c r="I44" i="12"/>
  <c r="I43" i="12" s="1"/>
  <c r="I42" i="12" s="1"/>
  <c r="J44" i="12"/>
  <c r="K44" i="12"/>
  <c r="K43" i="12" s="1"/>
  <c r="K42" i="12" s="1"/>
  <c r="L44" i="12"/>
  <c r="L43" i="12" s="1"/>
  <c r="L42" i="12" s="1"/>
  <c r="K48" i="12"/>
  <c r="K47" i="12" s="1"/>
  <c r="K46" i="12" s="1"/>
  <c r="I49" i="12"/>
  <c r="I48" i="12" s="1"/>
  <c r="I47" i="12" s="1"/>
  <c r="I46" i="12" s="1"/>
  <c r="J49" i="12"/>
  <c r="J48" i="12" s="1"/>
  <c r="J47" i="12" s="1"/>
  <c r="J46" i="12" s="1"/>
  <c r="K49" i="12"/>
  <c r="L49" i="12"/>
  <c r="L48" i="12" s="1"/>
  <c r="L47" i="12" s="1"/>
  <c r="L46" i="12" s="1"/>
  <c r="I67" i="12"/>
  <c r="I66" i="12" s="1"/>
  <c r="I65" i="12" s="1"/>
  <c r="L67" i="12"/>
  <c r="I68" i="12"/>
  <c r="J68" i="12"/>
  <c r="J67" i="12" s="1"/>
  <c r="K68" i="12"/>
  <c r="K67" i="12" s="1"/>
  <c r="K66" i="12" s="1"/>
  <c r="K65" i="12" s="1"/>
  <c r="L68" i="12"/>
  <c r="K72" i="12"/>
  <c r="I73" i="12"/>
  <c r="I72" i="12" s="1"/>
  <c r="J73" i="12"/>
  <c r="J72" i="12" s="1"/>
  <c r="K73" i="12"/>
  <c r="L73" i="12"/>
  <c r="L72" i="12" s="1"/>
  <c r="I78" i="12"/>
  <c r="I77" i="12" s="1"/>
  <c r="J78" i="12"/>
  <c r="J77" i="12" s="1"/>
  <c r="K78" i="12"/>
  <c r="K77" i="12" s="1"/>
  <c r="L78" i="12"/>
  <c r="L77" i="12" s="1"/>
  <c r="I84" i="12"/>
  <c r="I83" i="12" s="1"/>
  <c r="I82" i="12" s="1"/>
  <c r="J84" i="12"/>
  <c r="J83" i="12" s="1"/>
  <c r="J82" i="12" s="1"/>
  <c r="K84" i="12"/>
  <c r="K83" i="12" s="1"/>
  <c r="K82" i="12" s="1"/>
  <c r="L84" i="12"/>
  <c r="L83" i="12" s="1"/>
  <c r="L82" i="12" s="1"/>
  <c r="K88" i="12"/>
  <c r="K87" i="12" s="1"/>
  <c r="K86" i="12" s="1"/>
  <c r="I89" i="12"/>
  <c r="I88" i="12" s="1"/>
  <c r="I87" i="12" s="1"/>
  <c r="I86" i="12" s="1"/>
  <c r="J89" i="12"/>
  <c r="J88" i="12" s="1"/>
  <c r="J87" i="12" s="1"/>
  <c r="J86" i="12" s="1"/>
  <c r="K89" i="12"/>
  <c r="L89" i="12"/>
  <c r="L88" i="12" s="1"/>
  <c r="L87" i="12" s="1"/>
  <c r="L86" i="12" s="1"/>
  <c r="I95" i="12"/>
  <c r="I94" i="12" s="1"/>
  <c r="L95" i="12"/>
  <c r="L94" i="12" s="1"/>
  <c r="I96" i="12"/>
  <c r="J96" i="12"/>
  <c r="J95" i="12" s="1"/>
  <c r="J94" i="12" s="1"/>
  <c r="K96" i="12"/>
  <c r="K95" i="12" s="1"/>
  <c r="K94" i="12" s="1"/>
  <c r="L96" i="12"/>
  <c r="I100" i="12"/>
  <c r="I99" i="12" s="1"/>
  <c r="L100" i="12"/>
  <c r="L99" i="12" s="1"/>
  <c r="I101" i="12"/>
  <c r="J101" i="12"/>
  <c r="J100" i="12" s="1"/>
  <c r="J99" i="12" s="1"/>
  <c r="K101" i="12"/>
  <c r="K100" i="12" s="1"/>
  <c r="K99" i="12" s="1"/>
  <c r="L101" i="12"/>
  <c r="I105" i="12"/>
  <c r="I104" i="12" s="1"/>
  <c r="L105" i="12"/>
  <c r="L104" i="12" s="1"/>
  <c r="I106" i="12"/>
  <c r="J106" i="12"/>
  <c r="J105" i="12" s="1"/>
  <c r="J104" i="12" s="1"/>
  <c r="K106" i="12"/>
  <c r="K105" i="12" s="1"/>
  <c r="K104" i="12" s="1"/>
  <c r="L106" i="12"/>
  <c r="K109" i="12"/>
  <c r="I110" i="12"/>
  <c r="I109" i="12" s="1"/>
  <c r="J110" i="12"/>
  <c r="J109" i="12" s="1"/>
  <c r="K110" i="12"/>
  <c r="L110" i="12"/>
  <c r="L109" i="12" s="1"/>
  <c r="I115" i="12"/>
  <c r="I114" i="12" s="1"/>
  <c r="I116" i="12"/>
  <c r="J116" i="12"/>
  <c r="J115" i="12" s="1"/>
  <c r="J114" i="12" s="1"/>
  <c r="K116" i="12"/>
  <c r="K115" i="12" s="1"/>
  <c r="K114" i="12" s="1"/>
  <c r="L116" i="12"/>
  <c r="L115" i="12" s="1"/>
  <c r="L114" i="12" s="1"/>
  <c r="I120" i="12"/>
  <c r="I119" i="12" s="1"/>
  <c r="I121" i="12"/>
  <c r="J121" i="12"/>
  <c r="J120" i="12" s="1"/>
  <c r="J119" i="12" s="1"/>
  <c r="K121" i="12"/>
  <c r="K120" i="12" s="1"/>
  <c r="K119" i="12" s="1"/>
  <c r="L121" i="12"/>
  <c r="L120" i="12" s="1"/>
  <c r="L119" i="12" s="1"/>
  <c r="I124" i="12"/>
  <c r="I123" i="12" s="1"/>
  <c r="I125" i="12"/>
  <c r="J125" i="12"/>
  <c r="J124" i="12" s="1"/>
  <c r="J123" i="12" s="1"/>
  <c r="K125" i="12"/>
  <c r="K124" i="12" s="1"/>
  <c r="K123" i="12" s="1"/>
  <c r="L125" i="12"/>
  <c r="L124" i="12" s="1"/>
  <c r="L123" i="12" s="1"/>
  <c r="I128" i="12"/>
  <c r="I127" i="12" s="1"/>
  <c r="I129" i="12"/>
  <c r="J129" i="12"/>
  <c r="J128" i="12" s="1"/>
  <c r="J127" i="12" s="1"/>
  <c r="K129" i="12"/>
  <c r="K128" i="12" s="1"/>
  <c r="K127" i="12" s="1"/>
  <c r="L129" i="12"/>
  <c r="L128" i="12" s="1"/>
  <c r="L127" i="12" s="1"/>
  <c r="I132" i="12"/>
  <c r="I131" i="12" s="1"/>
  <c r="I133" i="12"/>
  <c r="J133" i="12"/>
  <c r="J132" i="12" s="1"/>
  <c r="J131" i="12" s="1"/>
  <c r="K133" i="12"/>
  <c r="K132" i="12" s="1"/>
  <c r="K131" i="12" s="1"/>
  <c r="L133" i="12"/>
  <c r="L132" i="12" s="1"/>
  <c r="L131" i="12" s="1"/>
  <c r="I136" i="12"/>
  <c r="I135" i="12" s="1"/>
  <c r="I137" i="12"/>
  <c r="J137" i="12"/>
  <c r="J136" i="12" s="1"/>
  <c r="J135" i="12" s="1"/>
  <c r="K137" i="12"/>
  <c r="K136" i="12" s="1"/>
  <c r="K135" i="12" s="1"/>
  <c r="L137" i="12"/>
  <c r="L136" i="12" s="1"/>
  <c r="L135" i="12" s="1"/>
  <c r="I140" i="12"/>
  <c r="I141" i="12"/>
  <c r="J141" i="12"/>
  <c r="J140" i="12" s="1"/>
  <c r="L141" i="12"/>
  <c r="L140" i="12" s="1"/>
  <c r="I142" i="12"/>
  <c r="J142" i="12"/>
  <c r="K142" i="12"/>
  <c r="K141" i="12" s="1"/>
  <c r="K140" i="12" s="1"/>
  <c r="K139" i="12" s="1"/>
  <c r="L142" i="12"/>
  <c r="I145" i="12"/>
  <c r="I146" i="12"/>
  <c r="J146" i="12"/>
  <c r="J145" i="12" s="1"/>
  <c r="L146" i="12"/>
  <c r="L145" i="12" s="1"/>
  <c r="I147" i="12"/>
  <c r="J147" i="12"/>
  <c r="K147" i="12"/>
  <c r="K146" i="12" s="1"/>
  <c r="K145" i="12" s="1"/>
  <c r="L147" i="12"/>
  <c r="I150" i="12"/>
  <c r="I151" i="12"/>
  <c r="J151" i="12"/>
  <c r="J150" i="12" s="1"/>
  <c r="K151" i="12"/>
  <c r="K150" i="12" s="1"/>
  <c r="L151" i="12"/>
  <c r="L150" i="12" s="1"/>
  <c r="I154" i="12"/>
  <c r="I153" i="12" s="1"/>
  <c r="I155" i="12"/>
  <c r="J155" i="12"/>
  <c r="J154" i="12" s="1"/>
  <c r="J153" i="12" s="1"/>
  <c r="K155" i="12"/>
  <c r="K154" i="12" s="1"/>
  <c r="K153" i="12" s="1"/>
  <c r="L155" i="12"/>
  <c r="L154" i="12" s="1"/>
  <c r="L153" i="12" s="1"/>
  <c r="I161" i="12"/>
  <c r="I160" i="12" s="1"/>
  <c r="I159" i="12" s="1"/>
  <c r="I158" i="12" s="1"/>
  <c r="J161" i="12"/>
  <c r="J160" i="12" s="1"/>
  <c r="K161" i="12"/>
  <c r="K160" i="12" s="1"/>
  <c r="L161" i="12"/>
  <c r="L160" i="12" s="1"/>
  <c r="I165" i="12"/>
  <c r="I166" i="12"/>
  <c r="J166" i="12"/>
  <c r="J165" i="12" s="1"/>
  <c r="K166" i="12"/>
  <c r="K165" i="12" s="1"/>
  <c r="L166" i="12"/>
  <c r="L165" i="12" s="1"/>
  <c r="I171" i="12"/>
  <c r="I170" i="12" s="1"/>
  <c r="I169" i="12" s="1"/>
  <c r="I168" i="12" s="1"/>
  <c r="J171" i="12"/>
  <c r="J170" i="12" s="1"/>
  <c r="J169" i="12" s="1"/>
  <c r="K171" i="12"/>
  <c r="K170" i="12" s="1"/>
  <c r="K169" i="12" s="1"/>
  <c r="L171" i="12"/>
  <c r="L170" i="12" s="1"/>
  <c r="L169" i="12" s="1"/>
  <c r="I175" i="12"/>
  <c r="I174" i="12" s="1"/>
  <c r="I173" i="12" s="1"/>
  <c r="J175" i="12"/>
  <c r="J174" i="12" s="1"/>
  <c r="J173" i="12" s="1"/>
  <c r="K175" i="12"/>
  <c r="K174" i="12" s="1"/>
  <c r="L175" i="12"/>
  <c r="L174" i="12" s="1"/>
  <c r="I179" i="12"/>
  <c r="I180" i="12"/>
  <c r="J180" i="12"/>
  <c r="J179" i="12" s="1"/>
  <c r="K180" i="12"/>
  <c r="K179" i="12" s="1"/>
  <c r="L180" i="12"/>
  <c r="L179" i="12" s="1"/>
  <c r="J187" i="12"/>
  <c r="K187" i="12"/>
  <c r="I188" i="12"/>
  <c r="I187" i="12" s="1"/>
  <c r="J188" i="12"/>
  <c r="K188" i="12"/>
  <c r="L188" i="12"/>
  <c r="L187" i="12" s="1"/>
  <c r="I191" i="12"/>
  <c r="I190" i="12" s="1"/>
  <c r="J191" i="12"/>
  <c r="J190" i="12" s="1"/>
  <c r="K191" i="12"/>
  <c r="K190" i="12" s="1"/>
  <c r="L191" i="12"/>
  <c r="L190" i="12" s="1"/>
  <c r="I195" i="12"/>
  <c r="I196" i="12"/>
  <c r="J196" i="12"/>
  <c r="J195" i="12" s="1"/>
  <c r="K196" i="12"/>
  <c r="K195" i="12" s="1"/>
  <c r="L196" i="12"/>
  <c r="L195" i="12" s="1"/>
  <c r="J201" i="12"/>
  <c r="K201" i="12"/>
  <c r="L201" i="12"/>
  <c r="I202" i="12"/>
  <c r="I201" i="12" s="1"/>
  <c r="J202" i="12"/>
  <c r="K202" i="12"/>
  <c r="L202" i="12"/>
  <c r="I207" i="12"/>
  <c r="I206" i="12" s="1"/>
  <c r="J207" i="12"/>
  <c r="J206" i="12" s="1"/>
  <c r="K207" i="12"/>
  <c r="K206" i="12" s="1"/>
  <c r="L207" i="12"/>
  <c r="L206" i="12" s="1"/>
  <c r="I211" i="12"/>
  <c r="I210" i="12" s="1"/>
  <c r="I209" i="12" s="1"/>
  <c r="J211" i="12"/>
  <c r="J210" i="12" s="1"/>
  <c r="J209" i="12" s="1"/>
  <c r="K211" i="12"/>
  <c r="K210" i="12" s="1"/>
  <c r="K209" i="12" s="1"/>
  <c r="L211" i="12"/>
  <c r="L210" i="12" s="1"/>
  <c r="L209" i="12" s="1"/>
  <c r="I218" i="12"/>
  <c r="I217" i="12" s="1"/>
  <c r="I216" i="12" s="1"/>
  <c r="J218" i="12"/>
  <c r="J217" i="12" s="1"/>
  <c r="J216" i="12" s="1"/>
  <c r="K218" i="12"/>
  <c r="K217" i="12" s="1"/>
  <c r="L218" i="12"/>
  <c r="L217" i="12" s="1"/>
  <c r="L216" i="12" s="1"/>
  <c r="I220" i="12"/>
  <c r="I221" i="12"/>
  <c r="J221" i="12"/>
  <c r="J220" i="12" s="1"/>
  <c r="K221" i="12"/>
  <c r="K220" i="12" s="1"/>
  <c r="L221" i="12"/>
  <c r="L220" i="12" s="1"/>
  <c r="I229" i="12"/>
  <c r="I228" i="12" s="1"/>
  <c r="I230" i="12"/>
  <c r="J230" i="12"/>
  <c r="J229" i="12" s="1"/>
  <c r="J228" i="12" s="1"/>
  <c r="K230" i="12"/>
  <c r="K229" i="12" s="1"/>
  <c r="K228" i="12" s="1"/>
  <c r="L230" i="12"/>
  <c r="L229" i="12" s="1"/>
  <c r="L228" i="12" s="1"/>
  <c r="I233" i="12"/>
  <c r="I232" i="12" s="1"/>
  <c r="I234" i="12"/>
  <c r="J234" i="12"/>
  <c r="J233" i="12" s="1"/>
  <c r="J232" i="12" s="1"/>
  <c r="K234" i="12"/>
  <c r="K233" i="12" s="1"/>
  <c r="K232" i="12" s="1"/>
  <c r="L234" i="12"/>
  <c r="L233" i="12" s="1"/>
  <c r="L232" i="12" s="1"/>
  <c r="I240" i="12"/>
  <c r="J240" i="12"/>
  <c r="L240" i="12"/>
  <c r="I241" i="12"/>
  <c r="J241" i="12"/>
  <c r="K241" i="12"/>
  <c r="K240" i="12" s="1"/>
  <c r="L241" i="12"/>
  <c r="I243" i="12"/>
  <c r="J243" i="12"/>
  <c r="K243" i="12"/>
  <c r="L243" i="12"/>
  <c r="I246" i="12"/>
  <c r="J246" i="12"/>
  <c r="K246" i="12"/>
  <c r="L246" i="12"/>
  <c r="K249" i="12"/>
  <c r="I250" i="12"/>
  <c r="I249" i="12" s="1"/>
  <c r="J250" i="12"/>
  <c r="J249" i="12" s="1"/>
  <c r="K250" i="12"/>
  <c r="L250" i="12"/>
  <c r="L249" i="12" s="1"/>
  <c r="J253" i="12"/>
  <c r="I254" i="12"/>
  <c r="I253" i="12" s="1"/>
  <c r="J254" i="12"/>
  <c r="K254" i="12"/>
  <c r="K253" i="12" s="1"/>
  <c r="L254" i="12"/>
  <c r="L253" i="12" s="1"/>
  <c r="I257" i="12"/>
  <c r="I258" i="12"/>
  <c r="J258" i="12"/>
  <c r="J257" i="12" s="1"/>
  <c r="K258" i="12"/>
  <c r="K257" i="12" s="1"/>
  <c r="L258" i="12"/>
  <c r="L257" i="12" s="1"/>
  <c r="J261" i="12"/>
  <c r="K261" i="12"/>
  <c r="I262" i="12"/>
  <c r="I261" i="12" s="1"/>
  <c r="J262" i="12"/>
  <c r="K262" i="12"/>
  <c r="L262" i="12"/>
  <c r="L261" i="12" s="1"/>
  <c r="J264" i="12"/>
  <c r="I265" i="12"/>
  <c r="I264" i="12" s="1"/>
  <c r="J265" i="12"/>
  <c r="K265" i="12"/>
  <c r="K264" i="12" s="1"/>
  <c r="L265" i="12"/>
  <c r="L264" i="12" s="1"/>
  <c r="I267" i="12"/>
  <c r="I268" i="12"/>
  <c r="J268" i="12"/>
  <c r="J267" i="12" s="1"/>
  <c r="K268" i="12"/>
  <c r="K267" i="12" s="1"/>
  <c r="L268" i="12"/>
  <c r="L267" i="12" s="1"/>
  <c r="I272" i="12"/>
  <c r="I273" i="12"/>
  <c r="J273" i="12"/>
  <c r="J272" i="12" s="1"/>
  <c r="J271" i="12" s="1"/>
  <c r="K273" i="12"/>
  <c r="K272" i="12" s="1"/>
  <c r="L273" i="12"/>
  <c r="L272" i="12" s="1"/>
  <c r="I275" i="12"/>
  <c r="J275" i="12"/>
  <c r="K275" i="12"/>
  <c r="L275" i="12"/>
  <c r="I278" i="12"/>
  <c r="J278" i="12"/>
  <c r="K278" i="12"/>
  <c r="L278" i="12"/>
  <c r="J281" i="12"/>
  <c r="I282" i="12"/>
  <c r="I281" i="12" s="1"/>
  <c r="J282" i="12"/>
  <c r="K282" i="12"/>
  <c r="K281" i="12" s="1"/>
  <c r="L282" i="12"/>
  <c r="L281" i="12" s="1"/>
  <c r="I285" i="12"/>
  <c r="I286" i="12"/>
  <c r="J286" i="12"/>
  <c r="J285" i="12" s="1"/>
  <c r="K286" i="12"/>
  <c r="K285" i="12" s="1"/>
  <c r="L286" i="12"/>
  <c r="L285" i="12" s="1"/>
  <c r="K289" i="12"/>
  <c r="I290" i="12"/>
  <c r="I289" i="12" s="1"/>
  <c r="J290" i="12"/>
  <c r="J289" i="12" s="1"/>
  <c r="K290" i="12"/>
  <c r="L290" i="12"/>
  <c r="L289" i="12" s="1"/>
  <c r="J293" i="12"/>
  <c r="I294" i="12"/>
  <c r="I293" i="12" s="1"/>
  <c r="J294" i="12"/>
  <c r="K294" i="12"/>
  <c r="K293" i="12" s="1"/>
  <c r="L294" i="12"/>
  <c r="L293" i="12" s="1"/>
  <c r="I296" i="12"/>
  <c r="I297" i="12"/>
  <c r="J297" i="12"/>
  <c r="J296" i="12" s="1"/>
  <c r="K297" i="12"/>
  <c r="K296" i="12" s="1"/>
  <c r="L297" i="12"/>
  <c r="L296" i="12" s="1"/>
  <c r="K299" i="12"/>
  <c r="I300" i="12"/>
  <c r="I299" i="12" s="1"/>
  <c r="J300" i="12"/>
  <c r="J299" i="12" s="1"/>
  <c r="K300" i="12"/>
  <c r="L300" i="12"/>
  <c r="L299" i="12" s="1"/>
  <c r="I306" i="12"/>
  <c r="J306" i="12"/>
  <c r="J305" i="12" s="1"/>
  <c r="K306" i="12"/>
  <c r="K305" i="12" s="1"/>
  <c r="K304" i="12" s="1"/>
  <c r="L306" i="12"/>
  <c r="I308" i="12"/>
  <c r="J308" i="12"/>
  <c r="K308" i="12"/>
  <c r="L308" i="12"/>
  <c r="L305" i="12" s="1"/>
  <c r="I311" i="12"/>
  <c r="I305" i="12" s="1"/>
  <c r="J311" i="12"/>
  <c r="K311" i="12"/>
  <c r="L311" i="12"/>
  <c r="J314" i="12"/>
  <c r="I315" i="12"/>
  <c r="I314" i="12" s="1"/>
  <c r="J315" i="12"/>
  <c r="K315" i="12"/>
  <c r="K314" i="12" s="1"/>
  <c r="L315" i="12"/>
  <c r="L314" i="12" s="1"/>
  <c r="I318" i="12"/>
  <c r="I319" i="12"/>
  <c r="J319" i="12"/>
  <c r="J318" i="12" s="1"/>
  <c r="K319" i="12"/>
  <c r="K318" i="12" s="1"/>
  <c r="L319" i="12"/>
  <c r="L318" i="12" s="1"/>
  <c r="K322" i="12"/>
  <c r="I323" i="12"/>
  <c r="I322" i="12" s="1"/>
  <c r="J323" i="12"/>
  <c r="J322" i="12" s="1"/>
  <c r="K323" i="12"/>
  <c r="L323" i="12"/>
  <c r="L322" i="12" s="1"/>
  <c r="J326" i="12"/>
  <c r="I327" i="12"/>
  <c r="I326" i="12" s="1"/>
  <c r="J327" i="12"/>
  <c r="K327" i="12"/>
  <c r="K326" i="12" s="1"/>
  <c r="L327" i="12"/>
  <c r="L326" i="12" s="1"/>
  <c r="I329" i="12"/>
  <c r="I330" i="12"/>
  <c r="J330" i="12"/>
  <c r="J329" i="12" s="1"/>
  <c r="K330" i="12"/>
  <c r="K329" i="12" s="1"/>
  <c r="L330" i="12"/>
  <c r="L329" i="12" s="1"/>
  <c r="K332" i="12"/>
  <c r="I333" i="12"/>
  <c r="I332" i="12" s="1"/>
  <c r="J333" i="12"/>
  <c r="J332" i="12" s="1"/>
  <c r="K333" i="12"/>
  <c r="L333" i="12"/>
  <c r="L332" i="12" s="1"/>
  <c r="K337" i="12"/>
  <c r="I338" i="12"/>
  <c r="I337" i="12" s="1"/>
  <c r="I336" i="12" s="1"/>
  <c r="J338" i="12"/>
  <c r="J337" i="12" s="1"/>
  <c r="K338" i="12"/>
  <c r="L338" i="12"/>
  <c r="L337" i="12" s="1"/>
  <c r="I340" i="12"/>
  <c r="J340" i="12"/>
  <c r="K340" i="12"/>
  <c r="L340" i="12"/>
  <c r="I343" i="12"/>
  <c r="J343" i="12"/>
  <c r="K343" i="12"/>
  <c r="L343" i="12"/>
  <c r="I346" i="12"/>
  <c r="I347" i="12"/>
  <c r="J347" i="12"/>
  <c r="J346" i="12" s="1"/>
  <c r="K347" i="12"/>
  <c r="K346" i="12" s="1"/>
  <c r="L347" i="12"/>
  <c r="L346" i="12" s="1"/>
  <c r="K350" i="12"/>
  <c r="I351" i="12"/>
  <c r="I350" i="12" s="1"/>
  <c r="J351" i="12"/>
  <c r="J350" i="12" s="1"/>
  <c r="K351" i="12"/>
  <c r="L351" i="12"/>
  <c r="L350" i="12" s="1"/>
  <c r="J354" i="12"/>
  <c r="I355" i="12"/>
  <c r="I354" i="12" s="1"/>
  <c r="J355" i="12"/>
  <c r="K355" i="12"/>
  <c r="K354" i="12" s="1"/>
  <c r="L355" i="12"/>
  <c r="L354" i="12" s="1"/>
  <c r="I358" i="12"/>
  <c r="I359" i="12"/>
  <c r="J359" i="12"/>
  <c r="J358" i="12" s="1"/>
  <c r="K359" i="12"/>
  <c r="K358" i="12" s="1"/>
  <c r="L359" i="12"/>
  <c r="L358" i="12" s="1"/>
  <c r="K361" i="12"/>
  <c r="I362" i="12"/>
  <c r="I361" i="12" s="1"/>
  <c r="J362" i="12"/>
  <c r="J361" i="12" s="1"/>
  <c r="K362" i="12"/>
  <c r="L362" i="12"/>
  <c r="L361" i="12" s="1"/>
  <c r="J364" i="12"/>
  <c r="I365" i="12"/>
  <c r="I364" i="12" s="1"/>
  <c r="J365" i="12"/>
  <c r="K365" i="12"/>
  <c r="K364" i="12" s="1"/>
  <c r="L365" i="12"/>
  <c r="L364" i="12" s="1"/>
  <c r="I38" i="11"/>
  <c r="I37" i="11" s="1"/>
  <c r="I36" i="11" s="1"/>
  <c r="J38" i="11"/>
  <c r="J37" i="11" s="1"/>
  <c r="J36" i="11" s="1"/>
  <c r="J35" i="11" s="1"/>
  <c r="K38" i="11"/>
  <c r="K37" i="11" s="1"/>
  <c r="K36" i="11" s="1"/>
  <c r="L38" i="11"/>
  <c r="L37" i="11" s="1"/>
  <c r="L36" i="11" s="1"/>
  <c r="L35" i="11" s="1"/>
  <c r="I40" i="11"/>
  <c r="J40" i="11"/>
  <c r="K40" i="11"/>
  <c r="L40" i="11"/>
  <c r="J43" i="11"/>
  <c r="J42" i="11" s="1"/>
  <c r="I44" i="11"/>
  <c r="I43" i="11" s="1"/>
  <c r="I42" i="11" s="1"/>
  <c r="J44" i="11"/>
  <c r="K44" i="11"/>
  <c r="K43" i="11" s="1"/>
  <c r="K42" i="11" s="1"/>
  <c r="L44" i="11"/>
  <c r="L43" i="11" s="1"/>
  <c r="L42" i="11" s="1"/>
  <c r="I48" i="11"/>
  <c r="I47" i="11" s="1"/>
  <c r="I46" i="11" s="1"/>
  <c r="K48" i="11"/>
  <c r="K47" i="11" s="1"/>
  <c r="K46" i="11" s="1"/>
  <c r="L48" i="11"/>
  <c r="L47" i="11" s="1"/>
  <c r="L46" i="11" s="1"/>
  <c r="I49" i="11"/>
  <c r="J49" i="11"/>
  <c r="J48" i="11" s="1"/>
  <c r="J47" i="11" s="1"/>
  <c r="J46" i="11" s="1"/>
  <c r="K49" i="11"/>
  <c r="L49" i="11"/>
  <c r="I68" i="11"/>
  <c r="I67" i="11" s="1"/>
  <c r="I66" i="11" s="1"/>
  <c r="J68" i="11"/>
  <c r="J67" i="11" s="1"/>
  <c r="J66" i="11" s="1"/>
  <c r="J65" i="11" s="1"/>
  <c r="K68" i="11"/>
  <c r="K67" i="11" s="1"/>
  <c r="K66" i="11" s="1"/>
  <c r="K65" i="11" s="1"/>
  <c r="L68" i="11"/>
  <c r="L67" i="11" s="1"/>
  <c r="I72" i="11"/>
  <c r="K72" i="11"/>
  <c r="L72" i="11"/>
  <c r="I73" i="11"/>
  <c r="J73" i="11"/>
  <c r="J72" i="11" s="1"/>
  <c r="K73" i="11"/>
  <c r="L73" i="11"/>
  <c r="I78" i="11"/>
  <c r="I77" i="11" s="1"/>
  <c r="J78" i="11"/>
  <c r="J77" i="11" s="1"/>
  <c r="K78" i="11"/>
  <c r="K77" i="11" s="1"/>
  <c r="L78" i="11"/>
  <c r="L77" i="11" s="1"/>
  <c r="I84" i="11"/>
  <c r="I83" i="11" s="1"/>
  <c r="I82" i="11" s="1"/>
  <c r="J84" i="11"/>
  <c r="J83" i="11" s="1"/>
  <c r="J82" i="11" s="1"/>
  <c r="K84" i="11"/>
  <c r="K83" i="11" s="1"/>
  <c r="K82" i="11" s="1"/>
  <c r="L84" i="11"/>
  <c r="L83" i="11" s="1"/>
  <c r="L82" i="11" s="1"/>
  <c r="I88" i="11"/>
  <c r="I87" i="11" s="1"/>
  <c r="I86" i="11" s="1"/>
  <c r="K88" i="11"/>
  <c r="K87" i="11" s="1"/>
  <c r="K86" i="11" s="1"/>
  <c r="L88" i="11"/>
  <c r="L87" i="11" s="1"/>
  <c r="L86" i="11" s="1"/>
  <c r="I89" i="11"/>
  <c r="J89" i="11"/>
  <c r="J88" i="11" s="1"/>
  <c r="J87" i="11" s="1"/>
  <c r="J86" i="11" s="1"/>
  <c r="K89" i="11"/>
  <c r="L89" i="11"/>
  <c r="I96" i="11"/>
  <c r="I95" i="11" s="1"/>
  <c r="I94" i="11" s="1"/>
  <c r="I93" i="11" s="1"/>
  <c r="J96" i="11"/>
  <c r="J95" i="11" s="1"/>
  <c r="J94" i="11" s="1"/>
  <c r="K96" i="11"/>
  <c r="K95" i="11" s="1"/>
  <c r="K94" i="11" s="1"/>
  <c r="L96" i="11"/>
  <c r="L95" i="11" s="1"/>
  <c r="L94" i="11" s="1"/>
  <c r="I101" i="11"/>
  <c r="I100" i="11" s="1"/>
  <c r="I99" i="11" s="1"/>
  <c r="J101" i="11"/>
  <c r="J100" i="11" s="1"/>
  <c r="J99" i="11" s="1"/>
  <c r="K101" i="11"/>
  <c r="K100" i="11" s="1"/>
  <c r="K99" i="11" s="1"/>
  <c r="L101" i="11"/>
  <c r="L100" i="11" s="1"/>
  <c r="L99" i="11" s="1"/>
  <c r="I106" i="11"/>
  <c r="I105" i="11" s="1"/>
  <c r="I104" i="11" s="1"/>
  <c r="J106" i="11"/>
  <c r="J105" i="11" s="1"/>
  <c r="J104" i="11" s="1"/>
  <c r="K106" i="11"/>
  <c r="K105" i="11" s="1"/>
  <c r="K104" i="11" s="1"/>
  <c r="L106" i="11"/>
  <c r="L105" i="11" s="1"/>
  <c r="L104" i="11" s="1"/>
  <c r="I109" i="11"/>
  <c r="K109" i="11"/>
  <c r="L109" i="11"/>
  <c r="I110" i="11"/>
  <c r="J110" i="11"/>
  <c r="J109" i="11" s="1"/>
  <c r="K110" i="11"/>
  <c r="L110" i="11"/>
  <c r="I116" i="11"/>
  <c r="I115" i="11" s="1"/>
  <c r="I114" i="11" s="1"/>
  <c r="J116" i="11"/>
  <c r="J115" i="11" s="1"/>
  <c r="J114" i="11" s="1"/>
  <c r="K116" i="11"/>
  <c r="K115" i="11" s="1"/>
  <c r="K114" i="11" s="1"/>
  <c r="L116" i="11"/>
  <c r="L115" i="11" s="1"/>
  <c r="L114" i="11" s="1"/>
  <c r="I121" i="11"/>
  <c r="I120" i="11" s="1"/>
  <c r="I119" i="11" s="1"/>
  <c r="J121" i="11"/>
  <c r="J120" i="11" s="1"/>
  <c r="J119" i="11" s="1"/>
  <c r="K121" i="11"/>
  <c r="K120" i="11" s="1"/>
  <c r="K119" i="11" s="1"/>
  <c r="L121" i="11"/>
  <c r="L120" i="11" s="1"/>
  <c r="L119" i="11" s="1"/>
  <c r="I125" i="11"/>
  <c r="I124" i="11" s="1"/>
  <c r="I123" i="11" s="1"/>
  <c r="J125" i="11"/>
  <c r="J124" i="11" s="1"/>
  <c r="J123" i="11" s="1"/>
  <c r="K125" i="11"/>
  <c r="K124" i="11" s="1"/>
  <c r="K123" i="11" s="1"/>
  <c r="L125" i="11"/>
  <c r="L124" i="11" s="1"/>
  <c r="L123" i="11" s="1"/>
  <c r="I129" i="11"/>
  <c r="I128" i="11" s="1"/>
  <c r="I127" i="11" s="1"/>
  <c r="J129" i="11"/>
  <c r="J128" i="11" s="1"/>
  <c r="J127" i="11" s="1"/>
  <c r="K129" i="11"/>
  <c r="K128" i="11" s="1"/>
  <c r="K127" i="11" s="1"/>
  <c r="L129" i="11"/>
  <c r="L128" i="11" s="1"/>
  <c r="L127" i="11" s="1"/>
  <c r="I133" i="11"/>
  <c r="I132" i="11" s="1"/>
  <c r="I131" i="11" s="1"/>
  <c r="J133" i="11"/>
  <c r="J132" i="11" s="1"/>
  <c r="J131" i="11" s="1"/>
  <c r="K133" i="11"/>
  <c r="K132" i="11" s="1"/>
  <c r="K131" i="11" s="1"/>
  <c r="L133" i="11"/>
  <c r="L132" i="11" s="1"/>
  <c r="L131" i="11" s="1"/>
  <c r="I137" i="11"/>
  <c r="I136" i="11" s="1"/>
  <c r="I135" i="11" s="1"/>
  <c r="J137" i="11"/>
  <c r="J136" i="11" s="1"/>
  <c r="J135" i="11" s="1"/>
  <c r="K137" i="11"/>
  <c r="K136" i="11" s="1"/>
  <c r="K135" i="11" s="1"/>
  <c r="L137" i="11"/>
  <c r="L136" i="11" s="1"/>
  <c r="L135" i="11" s="1"/>
  <c r="J141" i="11"/>
  <c r="J140" i="11" s="1"/>
  <c r="I142" i="11"/>
  <c r="I141" i="11" s="1"/>
  <c r="I140" i="11" s="1"/>
  <c r="J142" i="11"/>
  <c r="K142" i="11"/>
  <c r="K141" i="11" s="1"/>
  <c r="K140" i="11" s="1"/>
  <c r="L142" i="11"/>
  <c r="L141" i="11" s="1"/>
  <c r="L140" i="11" s="1"/>
  <c r="J146" i="11"/>
  <c r="J145" i="11" s="1"/>
  <c r="I147" i="11"/>
  <c r="I146" i="11" s="1"/>
  <c r="I145" i="11" s="1"/>
  <c r="J147" i="11"/>
  <c r="K147" i="11"/>
  <c r="K146" i="11" s="1"/>
  <c r="K145" i="11" s="1"/>
  <c r="L147" i="11"/>
  <c r="L146" i="11" s="1"/>
  <c r="L145" i="11" s="1"/>
  <c r="I151" i="11"/>
  <c r="I150" i="11" s="1"/>
  <c r="J151" i="11"/>
  <c r="J150" i="11" s="1"/>
  <c r="K151" i="11"/>
  <c r="K150" i="11" s="1"/>
  <c r="L151" i="11"/>
  <c r="L150" i="11" s="1"/>
  <c r="I155" i="11"/>
  <c r="I154" i="11" s="1"/>
  <c r="I153" i="11" s="1"/>
  <c r="J155" i="11"/>
  <c r="J154" i="11" s="1"/>
  <c r="J153" i="11" s="1"/>
  <c r="K155" i="11"/>
  <c r="K154" i="11" s="1"/>
  <c r="K153" i="11" s="1"/>
  <c r="L155" i="11"/>
  <c r="L154" i="11" s="1"/>
  <c r="L153" i="11" s="1"/>
  <c r="I161" i="11"/>
  <c r="I160" i="11" s="1"/>
  <c r="J161" i="11"/>
  <c r="J160" i="11" s="1"/>
  <c r="K161" i="11"/>
  <c r="K160" i="11" s="1"/>
  <c r="K159" i="11" s="1"/>
  <c r="K158" i="11" s="1"/>
  <c r="L161" i="11"/>
  <c r="L160" i="11" s="1"/>
  <c r="I166" i="11"/>
  <c r="I165" i="11" s="1"/>
  <c r="J166" i="11"/>
  <c r="J165" i="11" s="1"/>
  <c r="K166" i="11"/>
  <c r="K165" i="11" s="1"/>
  <c r="L166" i="11"/>
  <c r="L165" i="11" s="1"/>
  <c r="I171" i="11"/>
  <c r="I170" i="11" s="1"/>
  <c r="I169" i="11" s="1"/>
  <c r="J171" i="11"/>
  <c r="J170" i="11" s="1"/>
  <c r="J169" i="11" s="1"/>
  <c r="K171" i="11"/>
  <c r="K170" i="11" s="1"/>
  <c r="K169" i="11" s="1"/>
  <c r="K168" i="11" s="1"/>
  <c r="L171" i="11"/>
  <c r="L170" i="11" s="1"/>
  <c r="L169" i="11" s="1"/>
  <c r="I175" i="11"/>
  <c r="I174" i="11" s="1"/>
  <c r="J175" i="11"/>
  <c r="J174" i="11" s="1"/>
  <c r="K175" i="11"/>
  <c r="K174" i="11" s="1"/>
  <c r="K173" i="11" s="1"/>
  <c r="L175" i="11"/>
  <c r="L174" i="11" s="1"/>
  <c r="I180" i="11"/>
  <c r="I179" i="11" s="1"/>
  <c r="J180" i="11"/>
  <c r="J179" i="11" s="1"/>
  <c r="K180" i="11"/>
  <c r="K179" i="11" s="1"/>
  <c r="L180" i="11"/>
  <c r="L179" i="11" s="1"/>
  <c r="I187" i="11"/>
  <c r="I186" i="11" s="1"/>
  <c r="K187" i="11"/>
  <c r="L187" i="11"/>
  <c r="L186" i="11" s="1"/>
  <c r="I188" i="11"/>
  <c r="J188" i="11"/>
  <c r="J187" i="11" s="1"/>
  <c r="K188" i="11"/>
  <c r="L188" i="11"/>
  <c r="I191" i="11"/>
  <c r="I190" i="11" s="1"/>
  <c r="J191" i="11"/>
  <c r="J190" i="11" s="1"/>
  <c r="K191" i="11"/>
  <c r="K190" i="11" s="1"/>
  <c r="L191" i="11"/>
  <c r="L190" i="11" s="1"/>
  <c r="I196" i="11"/>
  <c r="I195" i="11" s="1"/>
  <c r="J196" i="11"/>
  <c r="J195" i="11" s="1"/>
  <c r="K196" i="11"/>
  <c r="K195" i="11" s="1"/>
  <c r="L196" i="11"/>
  <c r="L195" i="11" s="1"/>
  <c r="I201" i="11"/>
  <c r="K201" i="11"/>
  <c r="L201" i="11"/>
  <c r="I202" i="11"/>
  <c r="J202" i="11"/>
  <c r="J201" i="11" s="1"/>
  <c r="K202" i="11"/>
  <c r="L202" i="11"/>
  <c r="I207" i="11"/>
  <c r="I206" i="11" s="1"/>
  <c r="J207" i="11"/>
  <c r="J206" i="11" s="1"/>
  <c r="K207" i="11"/>
  <c r="K206" i="11" s="1"/>
  <c r="L207" i="11"/>
  <c r="L206" i="11" s="1"/>
  <c r="I211" i="11"/>
  <c r="I210" i="11" s="1"/>
  <c r="I209" i="11" s="1"/>
  <c r="J211" i="11"/>
  <c r="J210" i="11" s="1"/>
  <c r="J209" i="11" s="1"/>
  <c r="K211" i="11"/>
  <c r="K210" i="11" s="1"/>
  <c r="K209" i="11" s="1"/>
  <c r="L211" i="11"/>
  <c r="L210" i="11" s="1"/>
  <c r="L209" i="11" s="1"/>
  <c r="I218" i="11"/>
  <c r="I217" i="11" s="1"/>
  <c r="I216" i="11" s="1"/>
  <c r="J218" i="11"/>
  <c r="J217" i="11" s="1"/>
  <c r="K218" i="11"/>
  <c r="K217" i="11" s="1"/>
  <c r="K216" i="11" s="1"/>
  <c r="L218" i="11"/>
  <c r="L217" i="11" s="1"/>
  <c r="I221" i="11"/>
  <c r="I220" i="11" s="1"/>
  <c r="J221" i="11"/>
  <c r="J220" i="11" s="1"/>
  <c r="K221" i="11"/>
  <c r="K220" i="11" s="1"/>
  <c r="L221" i="11"/>
  <c r="L220" i="11" s="1"/>
  <c r="I230" i="11"/>
  <c r="I229" i="11" s="1"/>
  <c r="I228" i="11" s="1"/>
  <c r="J230" i="11"/>
  <c r="J229" i="11" s="1"/>
  <c r="J228" i="11" s="1"/>
  <c r="K230" i="11"/>
  <c r="K229" i="11" s="1"/>
  <c r="K228" i="11" s="1"/>
  <c r="L230" i="11"/>
  <c r="L229" i="11" s="1"/>
  <c r="L228" i="11" s="1"/>
  <c r="I234" i="11"/>
  <c r="I233" i="11" s="1"/>
  <c r="I232" i="11" s="1"/>
  <c r="J234" i="11"/>
  <c r="J233" i="11" s="1"/>
  <c r="J232" i="11" s="1"/>
  <c r="K234" i="11"/>
  <c r="K233" i="11" s="1"/>
  <c r="K232" i="11" s="1"/>
  <c r="L234" i="11"/>
  <c r="L233" i="11" s="1"/>
  <c r="L232" i="11" s="1"/>
  <c r="J240" i="11"/>
  <c r="I241" i="11"/>
  <c r="I240" i="11" s="1"/>
  <c r="J241" i="11"/>
  <c r="K241" i="11"/>
  <c r="K240" i="11" s="1"/>
  <c r="L241" i="11"/>
  <c r="L240" i="11" s="1"/>
  <c r="L239" i="11" s="1"/>
  <c r="I243" i="11"/>
  <c r="J243" i="11"/>
  <c r="K243" i="11"/>
  <c r="L243" i="11"/>
  <c r="I246" i="11"/>
  <c r="J246" i="11"/>
  <c r="K246" i="11"/>
  <c r="L246" i="11"/>
  <c r="I249" i="11"/>
  <c r="K249" i="11"/>
  <c r="L249" i="11"/>
  <c r="I250" i="11"/>
  <c r="J250" i="11"/>
  <c r="J249" i="11" s="1"/>
  <c r="K250" i="11"/>
  <c r="L250" i="11"/>
  <c r="I254" i="11"/>
  <c r="I253" i="11" s="1"/>
  <c r="J254" i="11"/>
  <c r="J253" i="11" s="1"/>
  <c r="K254" i="11"/>
  <c r="K253" i="11" s="1"/>
  <c r="L254" i="11"/>
  <c r="L253" i="11" s="1"/>
  <c r="I258" i="11"/>
  <c r="I257" i="11" s="1"/>
  <c r="J258" i="11"/>
  <c r="J257" i="11" s="1"/>
  <c r="K258" i="11"/>
  <c r="K257" i="11" s="1"/>
  <c r="L258" i="11"/>
  <c r="L257" i="11" s="1"/>
  <c r="I261" i="11"/>
  <c r="K261" i="11"/>
  <c r="L261" i="11"/>
  <c r="I262" i="11"/>
  <c r="J262" i="11"/>
  <c r="J261" i="11" s="1"/>
  <c r="K262" i="11"/>
  <c r="L262" i="11"/>
  <c r="I265" i="11"/>
  <c r="I264" i="11" s="1"/>
  <c r="J265" i="11"/>
  <c r="J264" i="11" s="1"/>
  <c r="K265" i="11"/>
  <c r="K264" i="11" s="1"/>
  <c r="L265" i="11"/>
  <c r="L264" i="11" s="1"/>
  <c r="I268" i="11"/>
  <c r="I267" i="11" s="1"/>
  <c r="J268" i="11"/>
  <c r="J267" i="11" s="1"/>
  <c r="K268" i="11"/>
  <c r="K267" i="11" s="1"/>
  <c r="L268" i="11"/>
  <c r="L267" i="11" s="1"/>
  <c r="I273" i="11"/>
  <c r="I272" i="11" s="1"/>
  <c r="J273" i="11"/>
  <c r="J272" i="11" s="1"/>
  <c r="K273" i="11"/>
  <c r="K272" i="11" s="1"/>
  <c r="L273" i="11"/>
  <c r="L272" i="11" s="1"/>
  <c r="I275" i="11"/>
  <c r="J275" i="11"/>
  <c r="K275" i="11"/>
  <c r="L275" i="11"/>
  <c r="I278" i="11"/>
  <c r="J278" i="11"/>
  <c r="K278" i="11"/>
  <c r="L278" i="11"/>
  <c r="I282" i="11"/>
  <c r="I281" i="11" s="1"/>
  <c r="J282" i="11"/>
  <c r="J281" i="11" s="1"/>
  <c r="K282" i="11"/>
  <c r="K281" i="11" s="1"/>
  <c r="L282" i="11"/>
  <c r="L281" i="11" s="1"/>
  <c r="I286" i="11"/>
  <c r="I285" i="11" s="1"/>
  <c r="J286" i="11"/>
  <c r="J285" i="11" s="1"/>
  <c r="K286" i="11"/>
  <c r="K285" i="11" s="1"/>
  <c r="L286" i="11"/>
  <c r="L285" i="11" s="1"/>
  <c r="I289" i="11"/>
  <c r="K289" i="11"/>
  <c r="L289" i="11"/>
  <c r="I290" i="11"/>
  <c r="J290" i="11"/>
  <c r="J289" i="11" s="1"/>
  <c r="K290" i="11"/>
  <c r="L290" i="11"/>
  <c r="I294" i="11"/>
  <c r="I293" i="11" s="1"/>
  <c r="J294" i="11"/>
  <c r="J293" i="11" s="1"/>
  <c r="K294" i="11"/>
  <c r="K293" i="11" s="1"/>
  <c r="L294" i="11"/>
  <c r="L293" i="11" s="1"/>
  <c r="I297" i="11"/>
  <c r="I296" i="11" s="1"/>
  <c r="J297" i="11"/>
  <c r="J296" i="11" s="1"/>
  <c r="K297" i="11"/>
  <c r="K296" i="11" s="1"/>
  <c r="L297" i="11"/>
  <c r="L296" i="11" s="1"/>
  <c r="I299" i="11"/>
  <c r="K299" i="11"/>
  <c r="L299" i="11"/>
  <c r="I300" i="11"/>
  <c r="J300" i="11"/>
  <c r="J299" i="11" s="1"/>
  <c r="K300" i="11"/>
  <c r="L300" i="11"/>
  <c r="I306" i="11"/>
  <c r="I305" i="11" s="1"/>
  <c r="J306" i="11"/>
  <c r="J305" i="11" s="1"/>
  <c r="K306" i="11"/>
  <c r="K305" i="11" s="1"/>
  <c r="L306" i="11"/>
  <c r="I308" i="11"/>
  <c r="J308" i="11"/>
  <c r="K308" i="11"/>
  <c r="L308" i="11"/>
  <c r="L305" i="11" s="1"/>
  <c r="I311" i="11"/>
  <c r="J311" i="11"/>
  <c r="K311" i="11"/>
  <c r="L311" i="11"/>
  <c r="I315" i="11"/>
  <c r="I314" i="11" s="1"/>
  <c r="J315" i="11"/>
  <c r="J314" i="11" s="1"/>
  <c r="K315" i="11"/>
  <c r="K314" i="11" s="1"/>
  <c r="L315" i="11"/>
  <c r="L314" i="11" s="1"/>
  <c r="I319" i="11"/>
  <c r="I318" i="11" s="1"/>
  <c r="J319" i="11"/>
  <c r="J318" i="11" s="1"/>
  <c r="K319" i="11"/>
  <c r="K318" i="11" s="1"/>
  <c r="L319" i="11"/>
  <c r="L318" i="11" s="1"/>
  <c r="I322" i="11"/>
  <c r="K322" i="11"/>
  <c r="L322" i="11"/>
  <c r="I323" i="11"/>
  <c r="J323" i="11"/>
  <c r="J322" i="11" s="1"/>
  <c r="K323" i="11"/>
  <c r="L323" i="11"/>
  <c r="I327" i="11"/>
  <c r="I326" i="11" s="1"/>
  <c r="J327" i="11"/>
  <c r="J326" i="11" s="1"/>
  <c r="K327" i="11"/>
  <c r="K326" i="11" s="1"/>
  <c r="L327" i="11"/>
  <c r="L326" i="11" s="1"/>
  <c r="I330" i="11"/>
  <c r="I329" i="11" s="1"/>
  <c r="J330" i="11"/>
  <c r="J329" i="11" s="1"/>
  <c r="K330" i="11"/>
  <c r="K329" i="11" s="1"/>
  <c r="L330" i="11"/>
  <c r="L329" i="11" s="1"/>
  <c r="I332" i="11"/>
  <c r="K332" i="11"/>
  <c r="L332" i="11"/>
  <c r="I333" i="11"/>
  <c r="J333" i="11"/>
  <c r="J332" i="11" s="1"/>
  <c r="K333" i="11"/>
  <c r="L333" i="11"/>
  <c r="I337" i="11"/>
  <c r="K337" i="11"/>
  <c r="K336" i="11" s="1"/>
  <c r="L337" i="11"/>
  <c r="I338" i="11"/>
  <c r="J338" i="11"/>
  <c r="J337" i="11" s="1"/>
  <c r="K338" i="11"/>
  <c r="L338" i="11"/>
  <c r="I340" i="11"/>
  <c r="J340" i="11"/>
  <c r="K340" i="11"/>
  <c r="L340" i="11"/>
  <c r="I343" i="11"/>
  <c r="J343" i="11"/>
  <c r="K343" i="11"/>
  <c r="L343" i="11"/>
  <c r="I347" i="11"/>
  <c r="I346" i="11" s="1"/>
  <c r="J347" i="11"/>
  <c r="J346" i="11" s="1"/>
  <c r="K347" i="11"/>
  <c r="K346" i="11" s="1"/>
  <c r="L347" i="11"/>
  <c r="L346" i="11" s="1"/>
  <c r="I350" i="11"/>
  <c r="K350" i="11"/>
  <c r="L350" i="11"/>
  <c r="I351" i="11"/>
  <c r="J351" i="11"/>
  <c r="J350" i="11" s="1"/>
  <c r="K351" i="11"/>
  <c r="L351" i="11"/>
  <c r="I355" i="11"/>
  <c r="I354" i="11" s="1"/>
  <c r="J355" i="11"/>
  <c r="J354" i="11" s="1"/>
  <c r="K355" i="11"/>
  <c r="K354" i="11" s="1"/>
  <c r="L355" i="11"/>
  <c r="L354" i="11" s="1"/>
  <c r="I359" i="11"/>
  <c r="I358" i="11" s="1"/>
  <c r="J359" i="11"/>
  <c r="J358" i="11" s="1"/>
  <c r="K359" i="11"/>
  <c r="K358" i="11" s="1"/>
  <c r="L359" i="11"/>
  <c r="L358" i="11" s="1"/>
  <c r="I361" i="11"/>
  <c r="K361" i="11"/>
  <c r="L361" i="11"/>
  <c r="I362" i="11"/>
  <c r="J362" i="11"/>
  <c r="J361" i="11" s="1"/>
  <c r="K362" i="11"/>
  <c r="L362" i="11"/>
  <c r="I365" i="11"/>
  <c r="I364" i="11" s="1"/>
  <c r="J365" i="11"/>
  <c r="J364" i="11" s="1"/>
  <c r="K365" i="11"/>
  <c r="K364" i="11" s="1"/>
  <c r="L365" i="11"/>
  <c r="L364" i="11" s="1"/>
  <c r="I37" i="10"/>
  <c r="I36" i="10" s="1"/>
  <c r="I38" i="10"/>
  <c r="J38" i="10"/>
  <c r="J37" i="10" s="1"/>
  <c r="J36" i="10" s="1"/>
  <c r="K38" i="10"/>
  <c r="K37" i="10" s="1"/>
  <c r="K36" i="10" s="1"/>
  <c r="K35" i="10" s="1"/>
  <c r="L38" i="10"/>
  <c r="L37" i="10" s="1"/>
  <c r="L36" i="10" s="1"/>
  <c r="I40" i="10"/>
  <c r="J40" i="10"/>
  <c r="K40" i="10"/>
  <c r="L40" i="10"/>
  <c r="L43" i="10"/>
  <c r="L42" i="10" s="1"/>
  <c r="I44" i="10"/>
  <c r="I43" i="10" s="1"/>
  <c r="I42" i="10" s="1"/>
  <c r="J44" i="10"/>
  <c r="J43" i="10" s="1"/>
  <c r="J42" i="10" s="1"/>
  <c r="K44" i="10"/>
  <c r="K43" i="10" s="1"/>
  <c r="K42" i="10" s="1"/>
  <c r="L44" i="10"/>
  <c r="J48" i="10"/>
  <c r="J47" i="10" s="1"/>
  <c r="J46" i="10" s="1"/>
  <c r="K48" i="10"/>
  <c r="K47" i="10" s="1"/>
  <c r="K46" i="10" s="1"/>
  <c r="I49" i="10"/>
  <c r="I48" i="10" s="1"/>
  <c r="I47" i="10" s="1"/>
  <c r="I46" i="10" s="1"/>
  <c r="J49" i="10"/>
  <c r="K49" i="10"/>
  <c r="L49" i="10"/>
  <c r="L48" i="10" s="1"/>
  <c r="L47" i="10" s="1"/>
  <c r="L46" i="10" s="1"/>
  <c r="I67" i="10"/>
  <c r="K67" i="10"/>
  <c r="I68" i="10"/>
  <c r="J68" i="10"/>
  <c r="J67" i="10" s="1"/>
  <c r="K68" i="10"/>
  <c r="L68" i="10"/>
  <c r="L67" i="10" s="1"/>
  <c r="J72" i="10"/>
  <c r="K72" i="10"/>
  <c r="I73" i="10"/>
  <c r="I72" i="10" s="1"/>
  <c r="J73" i="10"/>
  <c r="K73" i="10"/>
  <c r="L73" i="10"/>
  <c r="L72" i="10" s="1"/>
  <c r="L77" i="10"/>
  <c r="I78" i="10"/>
  <c r="I77" i="10" s="1"/>
  <c r="J78" i="10"/>
  <c r="J77" i="10" s="1"/>
  <c r="K78" i="10"/>
  <c r="K77" i="10" s="1"/>
  <c r="K66" i="10" s="1"/>
  <c r="K65" i="10" s="1"/>
  <c r="L78" i="10"/>
  <c r="L83" i="10"/>
  <c r="L82" i="10" s="1"/>
  <c r="I84" i="10"/>
  <c r="I83" i="10" s="1"/>
  <c r="I82" i="10" s="1"/>
  <c r="J84" i="10"/>
  <c r="J83" i="10" s="1"/>
  <c r="J82" i="10" s="1"/>
  <c r="K84" i="10"/>
  <c r="K83" i="10" s="1"/>
  <c r="K82" i="10" s="1"/>
  <c r="L84" i="10"/>
  <c r="J88" i="10"/>
  <c r="J87" i="10" s="1"/>
  <c r="J86" i="10" s="1"/>
  <c r="K88" i="10"/>
  <c r="K87" i="10" s="1"/>
  <c r="K86" i="10" s="1"/>
  <c r="I89" i="10"/>
  <c r="I88" i="10" s="1"/>
  <c r="I87" i="10" s="1"/>
  <c r="I86" i="10" s="1"/>
  <c r="J89" i="10"/>
  <c r="K89" i="10"/>
  <c r="L89" i="10"/>
  <c r="L88" i="10" s="1"/>
  <c r="L87" i="10" s="1"/>
  <c r="L86" i="10" s="1"/>
  <c r="I95" i="10"/>
  <c r="I94" i="10" s="1"/>
  <c r="I96" i="10"/>
  <c r="J96" i="10"/>
  <c r="J95" i="10" s="1"/>
  <c r="J94" i="10" s="1"/>
  <c r="K96" i="10"/>
  <c r="K95" i="10" s="1"/>
  <c r="K94" i="10" s="1"/>
  <c r="L96" i="10"/>
  <c r="L95" i="10" s="1"/>
  <c r="L94" i="10" s="1"/>
  <c r="I100" i="10"/>
  <c r="I99" i="10" s="1"/>
  <c r="I101" i="10"/>
  <c r="J101" i="10"/>
  <c r="J100" i="10" s="1"/>
  <c r="J99" i="10" s="1"/>
  <c r="K101" i="10"/>
  <c r="K100" i="10" s="1"/>
  <c r="K99" i="10" s="1"/>
  <c r="L101" i="10"/>
  <c r="L100" i="10" s="1"/>
  <c r="L99" i="10" s="1"/>
  <c r="I105" i="10"/>
  <c r="I104" i="10" s="1"/>
  <c r="I106" i="10"/>
  <c r="J106" i="10"/>
  <c r="J105" i="10" s="1"/>
  <c r="J104" i="10" s="1"/>
  <c r="K106" i="10"/>
  <c r="K105" i="10" s="1"/>
  <c r="K104" i="10" s="1"/>
  <c r="L106" i="10"/>
  <c r="L105" i="10" s="1"/>
  <c r="J109" i="10"/>
  <c r="K109" i="10"/>
  <c r="I110" i="10"/>
  <c r="I109" i="10" s="1"/>
  <c r="J110" i="10"/>
  <c r="K110" i="10"/>
  <c r="L110" i="10"/>
  <c r="L109" i="10" s="1"/>
  <c r="I115" i="10"/>
  <c r="I114" i="10" s="1"/>
  <c r="I116" i="10"/>
  <c r="J116" i="10"/>
  <c r="J115" i="10" s="1"/>
  <c r="J114" i="10" s="1"/>
  <c r="K116" i="10"/>
  <c r="K115" i="10" s="1"/>
  <c r="K114" i="10" s="1"/>
  <c r="L116" i="10"/>
  <c r="L115" i="10" s="1"/>
  <c r="L114" i="10" s="1"/>
  <c r="I120" i="10"/>
  <c r="I119" i="10" s="1"/>
  <c r="I121" i="10"/>
  <c r="J121" i="10"/>
  <c r="J120" i="10" s="1"/>
  <c r="J119" i="10" s="1"/>
  <c r="K121" i="10"/>
  <c r="K120" i="10" s="1"/>
  <c r="K119" i="10" s="1"/>
  <c r="L121" i="10"/>
  <c r="L120" i="10" s="1"/>
  <c r="L119" i="10" s="1"/>
  <c r="I124" i="10"/>
  <c r="I123" i="10" s="1"/>
  <c r="I125" i="10"/>
  <c r="J125" i="10"/>
  <c r="J124" i="10" s="1"/>
  <c r="J123" i="10" s="1"/>
  <c r="K125" i="10"/>
  <c r="K124" i="10" s="1"/>
  <c r="K123" i="10" s="1"/>
  <c r="L125" i="10"/>
  <c r="L124" i="10" s="1"/>
  <c r="L123" i="10" s="1"/>
  <c r="I128" i="10"/>
  <c r="I127" i="10" s="1"/>
  <c r="I129" i="10"/>
  <c r="J129" i="10"/>
  <c r="J128" i="10" s="1"/>
  <c r="J127" i="10" s="1"/>
  <c r="K129" i="10"/>
  <c r="K128" i="10" s="1"/>
  <c r="K127" i="10" s="1"/>
  <c r="L129" i="10"/>
  <c r="L128" i="10" s="1"/>
  <c r="L127" i="10" s="1"/>
  <c r="I132" i="10"/>
  <c r="I131" i="10" s="1"/>
  <c r="I133" i="10"/>
  <c r="J133" i="10"/>
  <c r="J132" i="10" s="1"/>
  <c r="J131" i="10" s="1"/>
  <c r="K133" i="10"/>
  <c r="K132" i="10" s="1"/>
  <c r="K131" i="10" s="1"/>
  <c r="L133" i="10"/>
  <c r="L132" i="10" s="1"/>
  <c r="L131" i="10" s="1"/>
  <c r="I136" i="10"/>
  <c r="I135" i="10" s="1"/>
  <c r="I137" i="10"/>
  <c r="J137" i="10"/>
  <c r="J136" i="10" s="1"/>
  <c r="J135" i="10" s="1"/>
  <c r="K137" i="10"/>
  <c r="K136" i="10" s="1"/>
  <c r="K135" i="10" s="1"/>
  <c r="L137" i="10"/>
  <c r="L136" i="10" s="1"/>
  <c r="L135" i="10" s="1"/>
  <c r="L141" i="10"/>
  <c r="L140" i="10" s="1"/>
  <c r="I142" i="10"/>
  <c r="I141" i="10" s="1"/>
  <c r="I140" i="10" s="1"/>
  <c r="J142" i="10"/>
  <c r="J141" i="10" s="1"/>
  <c r="J140" i="10" s="1"/>
  <c r="K142" i="10"/>
  <c r="K141" i="10" s="1"/>
  <c r="K140" i="10" s="1"/>
  <c r="L142" i="10"/>
  <c r="L146" i="10"/>
  <c r="L145" i="10" s="1"/>
  <c r="I147" i="10"/>
  <c r="I146" i="10" s="1"/>
  <c r="I145" i="10" s="1"/>
  <c r="J147" i="10"/>
  <c r="J146" i="10" s="1"/>
  <c r="J145" i="10" s="1"/>
  <c r="K147" i="10"/>
  <c r="K146" i="10" s="1"/>
  <c r="K145" i="10" s="1"/>
  <c r="L147" i="10"/>
  <c r="I150" i="10"/>
  <c r="I151" i="10"/>
  <c r="J151" i="10"/>
  <c r="J150" i="10" s="1"/>
  <c r="K151" i="10"/>
  <c r="K150" i="10" s="1"/>
  <c r="L151" i="10"/>
  <c r="L150" i="10" s="1"/>
  <c r="I154" i="10"/>
  <c r="I153" i="10" s="1"/>
  <c r="I155" i="10"/>
  <c r="J155" i="10"/>
  <c r="J154" i="10" s="1"/>
  <c r="J153" i="10" s="1"/>
  <c r="K155" i="10"/>
  <c r="K154" i="10" s="1"/>
  <c r="K153" i="10" s="1"/>
  <c r="L155" i="10"/>
  <c r="L154" i="10" s="1"/>
  <c r="L153" i="10" s="1"/>
  <c r="L160" i="10"/>
  <c r="L159" i="10" s="1"/>
  <c r="L158" i="10" s="1"/>
  <c r="I161" i="10"/>
  <c r="I160" i="10" s="1"/>
  <c r="I159" i="10" s="1"/>
  <c r="I158" i="10" s="1"/>
  <c r="J161" i="10"/>
  <c r="J160" i="10" s="1"/>
  <c r="K161" i="10"/>
  <c r="K160" i="10" s="1"/>
  <c r="L161" i="10"/>
  <c r="I165" i="10"/>
  <c r="I166" i="10"/>
  <c r="J166" i="10"/>
  <c r="J165" i="10" s="1"/>
  <c r="K166" i="10"/>
  <c r="K165" i="10" s="1"/>
  <c r="L166" i="10"/>
  <c r="L165" i="10" s="1"/>
  <c r="L170" i="10"/>
  <c r="L169" i="10" s="1"/>
  <c r="I171" i="10"/>
  <c r="I170" i="10" s="1"/>
  <c r="I169" i="10" s="1"/>
  <c r="I168" i="10" s="1"/>
  <c r="J171" i="10"/>
  <c r="J170" i="10" s="1"/>
  <c r="J169" i="10" s="1"/>
  <c r="K171" i="10"/>
  <c r="K170" i="10" s="1"/>
  <c r="K169" i="10" s="1"/>
  <c r="L171" i="10"/>
  <c r="L174" i="10"/>
  <c r="I175" i="10"/>
  <c r="I174" i="10" s="1"/>
  <c r="I173" i="10" s="1"/>
  <c r="J175" i="10"/>
  <c r="J174" i="10" s="1"/>
  <c r="K175" i="10"/>
  <c r="K174" i="10" s="1"/>
  <c r="L175" i="10"/>
  <c r="I179" i="10"/>
  <c r="I180" i="10"/>
  <c r="J180" i="10"/>
  <c r="J179" i="10" s="1"/>
  <c r="K180" i="10"/>
  <c r="K179" i="10" s="1"/>
  <c r="L180" i="10"/>
  <c r="L179" i="10" s="1"/>
  <c r="J187" i="10"/>
  <c r="K187" i="10"/>
  <c r="I188" i="10"/>
  <c r="I187" i="10" s="1"/>
  <c r="J188" i="10"/>
  <c r="K188" i="10"/>
  <c r="L188" i="10"/>
  <c r="L187" i="10" s="1"/>
  <c r="L190" i="10"/>
  <c r="I191" i="10"/>
  <c r="I190" i="10" s="1"/>
  <c r="J191" i="10"/>
  <c r="J190" i="10" s="1"/>
  <c r="K191" i="10"/>
  <c r="K190" i="10" s="1"/>
  <c r="L191" i="10"/>
  <c r="I195" i="10"/>
  <c r="I196" i="10"/>
  <c r="J196" i="10"/>
  <c r="J195" i="10" s="1"/>
  <c r="K196" i="10"/>
  <c r="K195" i="10" s="1"/>
  <c r="L196" i="10"/>
  <c r="L195" i="10" s="1"/>
  <c r="J201" i="10"/>
  <c r="K201" i="10"/>
  <c r="I202" i="10"/>
  <c r="I201" i="10" s="1"/>
  <c r="J202" i="10"/>
  <c r="K202" i="10"/>
  <c r="L202" i="10"/>
  <c r="L201" i="10" s="1"/>
  <c r="L206" i="10"/>
  <c r="I207" i="10"/>
  <c r="I206" i="10" s="1"/>
  <c r="J207" i="10"/>
  <c r="J206" i="10" s="1"/>
  <c r="K207" i="10"/>
  <c r="K206" i="10" s="1"/>
  <c r="L207" i="10"/>
  <c r="L210" i="10"/>
  <c r="L209" i="10" s="1"/>
  <c r="I211" i="10"/>
  <c r="I210" i="10" s="1"/>
  <c r="I209" i="10" s="1"/>
  <c r="J211" i="10"/>
  <c r="J210" i="10" s="1"/>
  <c r="J209" i="10" s="1"/>
  <c r="K211" i="10"/>
  <c r="K210" i="10" s="1"/>
  <c r="K209" i="10" s="1"/>
  <c r="L211" i="10"/>
  <c r="L217" i="10"/>
  <c r="I218" i="10"/>
  <c r="I217" i="10" s="1"/>
  <c r="I216" i="10" s="1"/>
  <c r="J218" i="10"/>
  <c r="J217" i="10" s="1"/>
  <c r="J216" i="10" s="1"/>
  <c r="K218" i="10"/>
  <c r="K217" i="10" s="1"/>
  <c r="K216" i="10" s="1"/>
  <c r="L218" i="10"/>
  <c r="I220" i="10"/>
  <c r="I221" i="10"/>
  <c r="J221" i="10"/>
  <c r="J220" i="10" s="1"/>
  <c r="K221" i="10"/>
  <c r="K220" i="10" s="1"/>
  <c r="L221" i="10"/>
  <c r="L220" i="10" s="1"/>
  <c r="I229" i="10"/>
  <c r="I228" i="10" s="1"/>
  <c r="I230" i="10"/>
  <c r="J230" i="10"/>
  <c r="J229" i="10" s="1"/>
  <c r="J228" i="10" s="1"/>
  <c r="K230" i="10"/>
  <c r="K229" i="10" s="1"/>
  <c r="K228" i="10" s="1"/>
  <c r="L230" i="10"/>
  <c r="L229" i="10" s="1"/>
  <c r="L228" i="10" s="1"/>
  <c r="I233" i="10"/>
  <c r="I232" i="10" s="1"/>
  <c r="I234" i="10"/>
  <c r="J234" i="10"/>
  <c r="J233" i="10" s="1"/>
  <c r="J232" i="10" s="1"/>
  <c r="K234" i="10"/>
  <c r="K233" i="10" s="1"/>
  <c r="K232" i="10" s="1"/>
  <c r="L234" i="10"/>
  <c r="L233" i="10" s="1"/>
  <c r="L232" i="10" s="1"/>
  <c r="L240" i="10"/>
  <c r="I241" i="10"/>
  <c r="I240" i="10" s="1"/>
  <c r="J241" i="10"/>
  <c r="J240" i="10" s="1"/>
  <c r="K241" i="10"/>
  <c r="K240" i="10" s="1"/>
  <c r="L241" i="10"/>
  <c r="I243" i="10"/>
  <c r="J243" i="10"/>
  <c r="K243" i="10"/>
  <c r="L243" i="10"/>
  <c r="I246" i="10"/>
  <c r="J246" i="10"/>
  <c r="K246" i="10"/>
  <c r="L246" i="10"/>
  <c r="J249" i="10"/>
  <c r="K249" i="10"/>
  <c r="L249" i="10"/>
  <c r="I250" i="10"/>
  <c r="I249" i="10" s="1"/>
  <c r="J250" i="10"/>
  <c r="K250" i="10"/>
  <c r="L250" i="10"/>
  <c r="L253" i="10"/>
  <c r="I254" i="10"/>
  <c r="I253" i="10" s="1"/>
  <c r="J254" i="10"/>
  <c r="J253" i="10" s="1"/>
  <c r="K254" i="10"/>
  <c r="K253" i="10" s="1"/>
  <c r="L254" i="10"/>
  <c r="I257" i="10"/>
  <c r="I258" i="10"/>
  <c r="J258" i="10"/>
  <c r="J257" i="10" s="1"/>
  <c r="K258" i="10"/>
  <c r="K257" i="10" s="1"/>
  <c r="L258" i="10"/>
  <c r="L257" i="10" s="1"/>
  <c r="J261" i="10"/>
  <c r="K261" i="10"/>
  <c r="I262" i="10"/>
  <c r="I261" i="10" s="1"/>
  <c r="J262" i="10"/>
  <c r="K262" i="10"/>
  <c r="L262" i="10"/>
  <c r="L261" i="10" s="1"/>
  <c r="L264" i="10"/>
  <c r="I265" i="10"/>
  <c r="I264" i="10" s="1"/>
  <c r="J265" i="10"/>
  <c r="J264" i="10" s="1"/>
  <c r="K265" i="10"/>
  <c r="K264" i="10" s="1"/>
  <c r="L265" i="10"/>
  <c r="I267" i="10"/>
  <c r="I268" i="10"/>
  <c r="J268" i="10"/>
  <c r="J267" i="10" s="1"/>
  <c r="K268" i="10"/>
  <c r="K267" i="10" s="1"/>
  <c r="L268" i="10"/>
  <c r="L267" i="10" s="1"/>
  <c r="I272" i="10"/>
  <c r="I273" i="10"/>
  <c r="J273" i="10"/>
  <c r="J272" i="10" s="1"/>
  <c r="K273" i="10"/>
  <c r="K272" i="10" s="1"/>
  <c r="L273" i="10"/>
  <c r="L272" i="10" s="1"/>
  <c r="I275" i="10"/>
  <c r="J275" i="10"/>
  <c r="K275" i="10"/>
  <c r="L275" i="10"/>
  <c r="I278" i="10"/>
  <c r="J278" i="10"/>
  <c r="K278" i="10"/>
  <c r="L278" i="10"/>
  <c r="L281" i="10"/>
  <c r="I282" i="10"/>
  <c r="I281" i="10" s="1"/>
  <c r="J282" i="10"/>
  <c r="J281" i="10" s="1"/>
  <c r="K282" i="10"/>
  <c r="K281" i="10" s="1"/>
  <c r="L282" i="10"/>
  <c r="I285" i="10"/>
  <c r="I286" i="10"/>
  <c r="J286" i="10"/>
  <c r="J285" i="10" s="1"/>
  <c r="K286" i="10"/>
  <c r="K285" i="10" s="1"/>
  <c r="L286" i="10"/>
  <c r="L285" i="10" s="1"/>
  <c r="J289" i="10"/>
  <c r="K289" i="10"/>
  <c r="I290" i="10"/>
  <c r="I289" i="10" s="1"/>
  <c r="J290" i="10"/>
  <c r="K290" i="10"/>
  <c r="L290" i="10"/>
  <c r="L289" i="10" s="1"/>
  <c r="L293" i="10"/>
  <c r="I294" i="10"/>
  <c r="I293" i="10" s="1"/>
  <c r="J294" i="10"/>
  <c r="J293" i="10" s="1"/>
  <c r="K294" i="10"/>
  <c r="K293" i="10" s="1"/>
  <c r="L294" i="10"/>
  <c r="I296" i="10"/>
  <c r="I297" i="10"/>
  <c r="J297" i="10"/>
  <c r="J296" i="10" s="1"/>
  <c r="K297" i="10"/>
  <c r="K296" i="10" s="1"/>
  <c r="L297" i="10"/>
  <c r="L296" i="10" s="1"/>
  <c r="J299" i="10"/>
  <c r="K299" i="10"/>
  <c r="I300" i="10"/>
  <c r="I299" i="10" s="1"/>
  <c r="J300" i="10"/>
  <c r="K300" i="10"/>
  <c r="L300" i="10"/>
  <c r="L299" i="10" s="1"/>
  <c r="I306" i="10"/>
  <c r="J306" i="10"/>
  <c r="J305" i="10" s="1"/>
  <c r="K306" i="10"/>
  <c r="K305" i="10" s="1"/>
  <c r="L306" i="10"/>
  <c r="L305" i="10" s="1"/>
  <c r="I308" i="10"/>
  <c r="J308" i="10"/>
  <c r="K308" i="10"/>
  <c r="L308" i="10"/>
  <c r="I311" i="10"/>
  <c r="I305" i="10" s="1"/>
  <c r="J311" i="10"/>
  <c r="K311" i="10"/>
  <c r="L311" i="10"/>
  <c r="L314" i="10"/>
  <c r="I315" i="10"/>
  <c r="I314" i="10" s="1"/>
  <c r="J315" i="10"/>
  <c r="J314" i="10" s="1"/>
  <c r="K315" i="10"/>
  <c r="K314" i="10" s="1"/>
  <c r="L315" i="10"/>
  <c r="I318" i="10"/>
  <c r="I319" i="10"/>
  <c r="J319" i="10"/>
  <c r="J318" i="10" s="1"/>
  <c r="K319" i="10"/>
  <c r="K318" i="10" s="1"/>
  <c r="L319" i="10"/>
  <c r="L318" i="10" s="1"/>
  <c r="J322" i="10"/>
  <c r="K322" i="10"/>
  <c r="I323" i="10"/>
  <c r="I322" i="10" s="1"/>
  <c r="J323" i="10"/>
  <c r="K323" i="10"/>
  <c r="L323" i="10"/>
  <c r="L322" i="10" s="1"/>
  <c r="L326" i="10"/>
  <c r="I327" i="10"/>
  <c r="I326" i="10" s="1"/>
  <c r="J327" i="10"/>
  <c r="J326" i="10" s="1"/>
  <c r="K327" i="10"/>
  <c r="K326" i="10" s="1"/>
  <c r="L327" i="10"/>
  <c r="I329" i="10"/>
  <c r="I330" i="10"/>
  <c r="J330" i="10"/>
  <c r="J329" i="10" s="1"/>
  <c r="K330" i="10"/>
  <c r="K329" i="10" s="1"/>
  <c r="L330" i="10"/>
  <c r="L329" i="10" s="1"/>
  <c r="J332" i="10"/>
  <c r="K332" i="10"/>
  <c r="I333" i="10"/>
  <c r="I332" i="10" s="1"/>
  <c r="J333" i="10"/>
  <c r="K333" i="10"/>
  <c r="L333" i="10"/>
  <c r="L332" i="10" s="1"/>
  <c r="J337" i="10"/>
  <c r="K337" i="10"/>
  <c r="I338" i="10"/>
  <c r="I337" i="10" s="1"/>
  <c r="I336" i="10" s="1"/>
  <c r="J338" i="10"/>
  <c r="K338" i="10"/>
  <c r="L338" i="10"/>
  <c r="L337" i="10" s="1"/>
  <c r="I340" i="10"/>
  <c r="J340" i="10"/>
  <c r="K340" i="10"/>
  <c r="L340" i="10"/>
  <c r="I343" i="10"/>
  <c r="J343" i="10"/>
  <c r="K343" i="10"/>
  <c r="L343" i="10"/>
  <c r="I346" i="10"/>
  <c r="I347" i="10"/>
  <c r="J347" i="10"/>
  <c r="J346" i="10" s="1"/>
  <c r="K347" i="10"/>
  <c r="K346" i="10" s="1"/>
  <c r="L347" i="10"/>
  <c r="L346" i="10" s="1"/>
  <c r="J350" i="10"/>
  <c r="K350" i="10"/>
  <c r="I351" i="10"/>
  <c r="I350" i="10" s="1"/>
  <c r="J351" i="10"/>
  <c r="K351" i="10"/>
  <c r="L351" i="10"/>
  <c r="L350" i="10" s="1"/>
  <c r="I355" i="10"/>
  <c r="I354" i="10" s="1"/>
  <c r="J355" i="10"/>
  <c r="J354" i="10" s="1"/>
  <c r="K355" i="10"/>
  <c r="K354" i="10" s="1"/>
  <c r="L355" i="10"/>
  <c r="L354" i="10" s="1"/>
  <c r="I358" i="10"/>
  <c r="I359" i="10"/>
  <c r="J359" i="10"/>
  <c r="J358" i="10" s="1"/>
  <c r="K359" i="10"/>
  <c r="K358" i="10" s="1"/>
  <c r="L359" i="10"/>
  <c r="L358" i="10" s="1"/>
  <c r="J361" i="10"/>
  <c r="K361" i="10"/>
  <c r="I362" i="10"/>
  <c r="I361" i="10" s="1"/>
  <c r="J362" i="10"/>
  <c r="K362" i="10"/>
  <c r="L362" i="10"/>
  <c r="L361" i="10" s="1"/>
  <c r="L364" i="10"/>
  <c r="I365" i="10"/>
  <c r="I364" i="10" s="1"/>
  <c r="J365" i="10"/>
  <c r="J364" i="10" s="1"/>
  <c r="K365" i="10"/>
  <c r="K364" i="10" s="1"/>
  <c r="L365" i="10"/>
  <c r="I38" i="8"/>
  <c r="I37" i="8" s="1"/>
  <c r="I36" i="8" s="1"/>
  <c r="I35" i="8" s="1"/>
  <c r="J38" i="8"/>
  <c r="J37" i="8" s="1"/>
  <c r="J36" i="8" s="1"/>
  <c r="J35" i="8" s="1"/>
  <c r="K38" i="8"/>
  <c r="K37" i="8" s="1"/>
  <c r="K36" i="8" s="1"/>
  <c r="L38" i="8"/>
  <c r="L37" i="8" s="1"/>
  <c r="L36" i="8" s="1"/>
  <c r="I40" i="8"/>
  <c r="J40" i="8"/>
  <c r="K40" i="8"/>
  <c r="L40" i="8"/>
  <c r="I44" i="8"/>
  <c r="I43" i="8" s="1"/>
  <c r="I42" i="8" s="1"/>
  <c r="J44" i="8"/>
  <c r="J43" i="8" s="1"/>
  <c r="J42" i="8" s="1"/>
  <c r="K44" i="8"/>
  <c r="K43" i="8" s="1"/>
  <c r="K42" i="8" s="1"/>
  <c r="L44" i="8"/>
  <c r="L43" i="8" s="1"/>
  <c r="L42" i="8" s="1"/>
  <c r="I48" i="8"/>
  <c r="I47" i="8" s="1"/>
  <c r="I46" i="8" s="1"/>
  <c r="J48" i="8"/>
  <c r="J47" i="8" s="1"/>
  <c r="J46" i="8" s="1"/>
  <c r="K48" i="8"/>
  <c r="K47" i="8" s="1"/>
  <c r="K46" i="8" s="1"/>
  <c r="L48" i="8"/>
  <c r="L47" i="8" s="1"/>
  <c r="L46" i="8" s="1"/>
  <c r="I49" i="8"/>
  <c r="J49" i="8"/>
  <c r="K49" i="8"/>
  <c r="L49" i="8"/>
  <c r="L67" i="8"/>
  <c r="I68" i="8"/>
  <c r="I67" i="8" s="1"/>
  <c r="J68" i="8"/>
  <c r="J67" i="8" s="1"/>
  <c r="J66" i="8" s="1"/>
  <c r="J65" i="8" s="1"/>
  <c r="K68" i="8"/>
  <c r="K67" i="8" s="1"/>
  <c r="K66" i="8" s="1"/>
  <c r="K65" i="8" s="1"/>
  <c r="L68" i="8"/>
  <c r="I72" i="8"/>
  <c r="J72" i="8"/>
  <c r="K72" i="8"/>
  <c r="L72" i="8"/>
  <c r="I73" i="8"/>
  <c r="J73" i="8"/>
  <c r="K73" i="8"/>
  <c r="L73" i="8"/>
  <c r="I78" i="8"/>
  <c r="I77" i="8" s="1"/>
  <c r="J78" i="8"/>
  <c r="J77" i="8" s="1"/>
  <c r="K78" i="8"/>
  <c r="K77" i="8" s="1"/>
  <c r="L78" i="8"/>
  <c r="L77" i="8" s="1"/>
  <c r="I84" i="8"/>
  <c r="I83" i="8" s="1"/>
  <c r="I82" i="8" s="1"/>
  <c r="J84" i="8"/>
  <c r="J83" i="8" s="1"/>
  <c r="J82" i="8" s="1"/>
  <c r="K84" i="8"/>
  <c r="K83" i="8" s="1"/>
  <c r="K82" i="8" s="1"/>
  <c r="L84" i="8"/>
  <c r="L83" i="8" s="1"/>
  <c r="L82" i="8" s="1"/>
  <c r="I88" i="8"/>
  <c r="I87" i="8" s="1"/>
  <c r="I86" i="8" s="1"/>
  <c r="J88" i="8"/>
  <c r="J87" i="8" s="1"/>
  <c r="J86" i="8" s="1"/>
  <c r="K88" i="8"/>
  <c r="K87" i="8" s="1"/>
  <c r="K86" i="8" s="1"/>
  <c r="L88" i="8"/>
  <c r="L87" i="8" s="1"/>
  <c r="L86" i="8" s="1"/>
  <c r="I89" i="8"/>
  <c r="J89" i="8"/>
  <c r="K89" i="8"/>
  <c r="L89" i="8"/>
  <c r="I95" i="8"/>
  <c r="I94" i="8" s="1"/>
  <c r="I96" i="8"/>
  <c r="J96" i="8"/>
  <c r="J95" i="8" s="1"/>
  <c r="J94" i="8" s="1"/>
  <c r="J93" i="8" s="1"/>
  <c r="K96" i="8"/>
  <c r="K95" i="8" s="1"/>
  <c r="K94" i="8" s="1"/>
  <c r="L96" i="8"/>
  <c r="L95" i="8" s="1"/>
  <c r="L94" i="8" s="1"/>
  <c r="L100" i="8"/>
  <c r="L99" i="8" s="1"/>
  <c r="I101" i="8"/>
  <c r="I100" i="8" s="1"/>
  <c r="I99" i="8" s="1"/>
  <c r="J101" i="8"/>
  <c r="J100" i="8" s="1"/>
  <c r="J99" i="8" s="1"/>
  <c r="K101" i="8"/>
  <c r="K100" i="8" s="1"/>
  <c r="K99" i="8" s="1"/>
  <c r="L101" i="8"/>
  <c r="I106" i="8"/>
  <c r="I105" i="8" s="1"/>
  <c r="I104" i="8" s="1"/>
  <c r="J106" i="8"/>
  <c r="J105" i="8" s="1"/>
  <c r="J104" i="8" s="1"/>
  <c r="K106" i="8"/>
  <c r="K105" i="8" s="1"/>
  <c r="K104" i="8" s="1"/>
  <c r="L106" i="8"/>
  <c r="L105" i="8" s="1"/>
  <c r="J109" i="8"/>
  <c r="K109" i="8"/>
  <c r="I110" i="8"/>
  <c r="I109" i="8" s="1"/>
  <c r="J110" i="8"/>
  <c r="K110" i="8"/>
  <c r="L110" i="8"/>
  <c r="L109" i="8" s="1"/>
  <c r="I116" i="8"/>
  <c r="I115" i="8" s="1"/>
  <c r="I114" i="8" s="1"/>
  <c r="J116" i="8"/>
  <c r="J115" i="8" s="1"/>
  <c r="J114" i="8" s="1"/>
  <c r="J113" i="8" s="1"/>
  <c r="K116" i="8"/>
  <c r="K115" i="8" s="1"/>
  <c r="K114" i="8" s="1"/>
  <c r="K113" i="8" s="1"/>
  <c r="L116" i="8"/>
  <c r="L115" i="8" s="1"/>
  <c r="L114" i="8" s="1"/>
  <c r="I121" i="8"/>
  <c r="I120" i="8" s="1"/>
  <c r="I119" i="8" s="1"/>
  <c r="J121" i="8"/>
  <c r="J120" i="8" s="1"/>
  <c r="J119" i="8" s="1"/>
  <c r="K121" i="8"/>
  <c r="K120" i="8" s="1"/>
  <c r="K119" i="8" s="1"/>
  <c r="L121" i="8"/>
  <c r="L120" i="8" s="1"/>
  <c r="L119" i="8" s="1"/>
  <c r="I125" i="8"/>
  <c r="I124" i="8" s="1"/>
  <c r="I123" i="8" s="1"/>
  <c r="J125" i="8"/>
  <c r="J124" i="8" s="1"/>
  <c r="J123" i="8" s="1"/>
  <c r="K125" i="8"/>
  <c r="K124" i="8" s="1"/>
  <c r="K123" i="8" s="1"/>
  <c r="L125" i="8"/>
  <c r="L124" i="8" s="1"/>
  <c r="L123" i="8" s="1"/>
  <c r="I129" i="8"/>
  <c r="I128" i="8" s="1"/>
  <c r="I127" i="8" s="1"/>
  <c r="J129" i="8"/>
  <c r="J128" i="8" s="1"/>
  <c r="J127" i="8" s="1"/>
  <c r="K129" i="8"/>
  <c r="K128" i="8" s="1"/>
  <c r="K127" i="8" s="1"/>
  <c r="L129" i="8"/>
  <c r="L128" i="8" s="1"/>
  <c r="L127" i="8" s="1"/>
  <c r="I133" i="8"/>
  <c r="I132" i="8" s="1"/>
  <c r="I131" i="8" s="1"/>
  <c r="J133" i="8"/>
  <c r="J132" i="8" s="1"/>
  <c r="J131" i="8" s="1"/>
  <c r="K133" i="8"/>
  <c r="K132" i="8" s="1"/>
  <c r="K131" i="8" s="1"/>
  <c r="L133" i="8"/>
  <c r="L132" i="8" s="1"/>
  <c r="L131" i="8" s="1"/>
  <c r="I137" i="8"/>
  <c r="I136" i="8" s="1"/>
  <c r="I135" i="8" s="1"/>
  <c r="J137" i="8"/>
  <c r="J136" i="8" s="1"/>
  <c r="J135" i="8" s="1"/>
  <c r="K137" i="8"/>
  <c r="K136" i="8" s="1"/>
  <c r="K135" i="8" s="1"/>
  <c r="L137" i="8"/>
  <c r="L136" i="8" s="1"/>
  <c r="L135" i="8" s="1"/>
  <c r="I141" i="8"/>
  <c r="I140" i="8" s="1"/>
  <c r="L141" i="8"/>
  <c r="L140" i="8" s="1"/>
  <c r="L139" i="8" s="1"/>
  <c r="I142" i="8"/>
  <c r="J142" i="8"/>
  <c r="J141" i="8" s="1"/>
  <c r="J140" i="8" s="1"/>
  <c r="J139" i="8" s="1"/>
  <c r="K142" i="8"/>
  <c r="K141" i="8" s="1"/>
  <c r="K140" i="8" s="1"/>
  <c r="K139" i="8" s="1"/>
  <c r="L142" i="8"/>
  <c r="I146" i="8"/>
  <c r="I145" i="8" s="1"/>
  <c r="L146" i="8"/>
  <c r="L145" i="8" s="1"/>
  <c r="I147" i="8"/>
  <c r="J147" i="8"/>
  <c r="J146" i="8" s="1"/>
  <c r="J145" i="8" s="1"/>
  <c r="K147" i="8"/>
  <c r="K146" i="8" s="1"/>
  <c r="K145" i="8" s="1"/>
  <c r="L147" i="8"/>
  <c r="I151" i="8"/>
  <c r="I150" i="8" s="1"/>
  <c r="J151" i="8"/>
  <c r="J150" i="8" s="1"/>
  <c r="K151" i="8"/>
  <c r="K150" i="8" s="1"/>
  <c r="L151" i="8"/>
  <c r="L150" i="8" s="1"/>
  <c r="I155" i="8"/>
  <c r="I154" i="8" s="1"/>
  <c r="I153" i="8" s="1"/>
  <c r="J155" i="8"/>
  <c r="J154" i="8" s="1"/>
  <c r="J153" i="8" s="1"/>
  <c r="K155" i="8"/>
  <c r="K154" i="8" s="1"/>
  <c r="K153" i="8" s="1"/>
  <c r="L155" i="8"/>
  <c r="L154" i="8" s="1"/>
  <c r="L153" i="8" s="1"/>
  <c r="L160" i="8"/>
  <c r="I161" i="8"/>
  <c r="I160" i="8" s="1"/>
  <c r="J161" i="8"/>
  <c r="J160" i="8" s="1"/>
  <c r="K161" i="8"/>
  <c r="K160" i="8" s="1"/>
  <c r="L161" i="8"/>
  <c r="I166" i="8"/>
  <c r="I165" i="8" s="1"/>
  <c r="J166" i="8"/>
  <c r="J165" i="8" s="1"/>
  <c r="K166" i="8"/>
  <c r="K165" i="8" s="1"/>
  <c r="L166" i="8"/>
  <c r="L165" i="8" s="1"/>
  <c r="L170" i="8"/>
  <c r="L169" i="8" s="1"/>
  <c r="I171" i="8"/>
  <c r="I170" i="8" s="1"/>
  <c r="I169" i="8" s="1"/>
  <c r="J171" i="8"/>
  <c r="J170" i="8" s="1"/>
  <c r="J169" i="8" s="1"/>
  <c r="K171" i="8"/>
  <c r="K170" i="8" s="1"/>
  <c r="K169" i="8" s="1"/>
  <c r="L171" i="8"/>
  <c r="L174" i="8"/>
  <c r="I175" i="8"/>
  <c r="I174" i="8" s="1"/>
  <c r="J175" i="8"/>
  <c r="J174" i="8" s="1"/>
  <c r="K175" i="8"/>
  <c r="K174" i="8" s="1"/>
  <c r="K173" i="8" s="1"/>
  <c r="L175" i="8"/>
  <c r="I180" i="8"/>
  <c r="I179" i="8" s="1"/>
  <c r="J180" i="8"/>
  <c r="J179" i="8" s="1"/>
  <c r="K180" i="8"/>
  <c r="K179" i="8" s="1"/>
  <c r="L180" i="8"/>
  <c r="L179" i="8" s="1"/>
  <c r="J187" i="8"/>
  <c r="K187" i="8"/>
  <c r="I188" i="8"/>
  <c r="I187" i="8" s="1"/>
  <c r="J188" i="8"/>
  <c r="K188" i="8"/>
  <c r="L188" i="8"/>
  <c r="L187" i="8" s="1"/>
  <c r="I190" i="8"/>
  <c r="L190" i="8"/>
  <c r="I191" i="8"/>
  <c r="J191" i="8"/>
  <c r="J190" i="8" s="1"/>
  <c r="K191" i="8"/>
  <c r="K190" i="8" s="1"/>
  <c r="L191" i="8"/>
  <c r="I196" i="8"/>
  <c r="I195" i="8" s="1"/>
  <c r="J196" i="8"/>
  <c r="J195" i="8" s="1"/>
  <c r="K196" i="8"/>
  <c r="K195" i="8" s="1"/>
  <c r="L196" i="8"/>
  <c r="L195" i="8" s="1"/>
  <c r="J201" i="8"/>
  <c r="K201" i="8"/>
  <c r="I202" i="8"/>
  <c r="I201" i="8" s="1"/>
  <c r="J202" i="8"/>
  <c r="K202" i="8"/>
  <c r="L202" i="8"/>
  <c r="L201" i="8" s="1"/>
  <c r="I206" i="8"/>
  <c r="L206" i="8"/>
  <c r="I207" i="8"/>
  <c r="J207" i="8"/>
  <c r="J206" i="8" s="1"/>
  <c r="K207" i="8"/>
  <c r="K206" i="8" s="1"/>
  <c r="L207" i="8"/>
  <c r="I211" i="8"/>
  <c r="I210" i="8" s="1"/>
  <c r="I209" i="8" s="1"/>
  <c r="J211" i="8"/>
  <c r="J210" i="8" s="1"/>
  <c r="J209" i="8" s="1"/>
  <c r="K211" i="8"/>
  <c r="K210" i="8" s="1"/>
  <c r="K209" i="8" s="1"/>
  <c r="L211" i="8"/>
  <c r="L210" i="8" s="1"/>
  <c r="L209" i="8" s="1"/>
  <c r="I218" i="8"/>
  <c r="I217" i="8" s="1"/>
  <c r="J218" i="8"/>
  <c r="J217" i="8" s="1"/>
  <c r="J216" i="8" s="1"/>
  <c r="K218" i="8"/>
  <c r="K217" i="8" s="1"/>
  <c r="L218" i="8"/>
  <c r="L217" i="8" s="1"/>
  <c r="L216" i="8" s="1"/>
  <c r="I221" i="8"/>
  <c r="I220" i="8" s="1"/>
  <c r="J221" i="8"/>
  <c r="J220" i="8" s="1"/>
  <c r="K221" i="8"/>
  <c r="K220" i="8" s="1"/>
  <c r="L221" i="8"/>
  <c r="L220" i="8" s="1"/>
  <c r="I230" i="8"/>
  <c r="I229" i="8" s="1"/>
  <c r="I228" i="8" s="1"/>
  <c r="J230" i="8"/>
  <c r="J229" i="8" s="1"/>
  <c r="J228" i="8" s="1"/>
  <c r="K230" i="8"/>
  <c r="K229" i="8" s="1"/>
  <c r="K228" i="8" s="1"/>
  <c r="L230" i="8"/>
  <c r="L229" i="8" s="1"/>
  <c r="L228" i="8" s="1"/>
  <c r="I234" i="8"/>
  <c r="I233" i="8" s="1"/>
  <c r="I232" i="8" s="1"/>
  <c r="J234" i="8"/>
  <c r="J233" i="8" s="1"/>
  <c r="J232" i="8" s="1"/>
  <c r="K234" i="8"/>
  <c r="K233" i="8" s="1"/>
  <c r="K232" i="8" s="1"/>
  <c r="L234" i="8"/>
  <c r="L233" i="8" s="1"/>
  <c r="L232" i="8" s="1"/>
  <c r="I240" i="8"/>
  <c r="L240" i="8"/>
  <c r="I241" i="8"/>
  <c r="J241" i="8"/>
  <c r="J240" i="8" s="1"/>
  <c r="K241" i="8"/>
  <c r="K240" i="8" s="1"/>
  <c r="L241" i="8"/>
  <c r="I243" i="8"/>
  <c r="J243" i="8"/>
  <c r="K243" i="8"/>
  <c r="L243" i="8"/>
  <c r="I246" i="8"/>
  <c r="J246" i="8"/>
  <c r="K246" i="8"/>
  <c r="L246" i="8"/>
  <c r="J249" i="8"/>
  <c r="K249" i="8"/>
  <c r="I250" i="8"/>
  <c r="I249" i="8" s="1"/>
  <c r="J250" i="8"/>
  <c r="K250" i="8"/>
  <c r="L250" i="8"/>
  <c r="L249" i="8" s="1"/>
  <c r="I254" i="8"/>
  <c r="I253" i="8" s="1"/>
  <c r="J254" i="8"/>
  <c r="J253" i="8" s="1"/>
  <c r="K254" i="8"/>
  <c r="K253" i="8" s="1"/>
  <c r="L254" i="8"/>
  <c r="L253" i="8" s="1"/>
  <c r="I258" i="8"/>
  <c r="I257" i="8" s="1"/>
  <c r="J258" i="8"/>
  <c r="J257" i="8" s="1"/>
  <c r="K258" i="8"/>
  <c r="K257" i="8" s="1"/>
  <c r="L258" i="8"/>
  <c r="L257" i="8" s="1"/>
  <c r="J261" i="8"/>
  <c r="K261" i="8"/>
  <c r="I262" i="8"/>
  <c r="I261" i="8" s="1"/>
  <c r="J262" i="8"/>
  <c r="K262" i="8"/>
  <c r="L262" i="8"/>
  <c r="L261" i="8" s="1"/>
  <c r="L264" i="8"/>
  <c r="I265" i="8"/>
  <c r="I264" i="8" s="1"/>
  <c r="J265" i="8"/>
  <c r="J264" i="8" s="1"/>
  <c r="K265" i="8"/>
  <c r="K264" i="8" s="1"/>
  <c r="L265" i="8"/>
  <c r="I267" i="8"/>
  <c r="I268" i="8"/>
  <c r="J268" i="8"/>
  <c r="J267" i="8" s="1"/>
  <c r="K268" i="8"/>
  <c r="K267" i="8" s="1"/>
  <c r="L268" i="8"/>
  <c r="L267" i="8" s="1"/>
  <c r="I273" i="8"/>
  <c r="I272" i="8" s="1"/>
  <c r="J273" i="8"/>
  <c r="J272" i="8" s="1"/>
  <c r="K273" i="8"/>
  <c r="K272" i="8" s="1"/>
  <c r="L273" i="8"/>
  <c r="L272" i="8" s="1"/>
  <c r="I275" i="8"/>
  <c r="J275" i="8"/>
  <c r="K275" i="8"/>
  <c r="L275" i="8"/>
  <c r="I278" i="8"/>
  <c r="J278" i="8"/>
  <c r="K278" i="8"/>
  <c r="L278" i="8"/>
  <c r="I282" i="8"/>
  <c r="I281" i="8" s="1"/>
  <c r="J282" i="8"/>
  <c r="J281" i="8" s="1"/>
  <c r="K282" i="8"/>
  <c r="K281" i="8" s="1"/>
  <c r="L282" i="8"/>
  <c r="L281" i="8" s="1"/>
  <c r="I286" i="8"/>
  <c r="I285" i="8" s="1"/>
  <c r="J286" i="8"/>
  <c r="J285" i="8" s="1"/>
  <c r="K286" i="8"/>
  <c r="K285" i="8" s="1"/>
  <c r="L286" i="8"/>
  <c r="L285" i="8" s="1"/>
  <c r="J289" i="8"/>
  <c r="K289" i="8"/>
  <c r="I290" i="8"/>
  <c r="I289" i="8" s="1"/>
  <c r="J290" i="8"/>
  <c r="K290" i="8"/>
  <c r="L290" i="8"/>
  <c r="L289" i="8" s="1"/>
  <c r="I294" i="8"/>
  <c r="I293" i="8" s="1"/>
  <c r="J294" i="8"/>
  <c r="J293" i="8" s="1"/>
  <c r="K294" i="8"/>
  <c r="K293" i="8" s="1"/>
  <c r="L294" i="8"/>
  <c r="L293" i="8" s="1"/>
  <c r="I297" i="8"/>
  <c r="I296" i="8" s="1"/>
  <c r="J297" i="8"/>
  <c r="J296" i="8" s="1"/>
  <c r="K297" i="8"/>
  <c r="K296" i="8" s="1"/>
  <c r="L297" i="8"/>
  <c r="L296" i="8" s="1"/>
  <c r="J299" i="8"/>
  <c r="K299" i="8"/>
  <c r="I300" i="8"/>
  <c r="I299" i="8" s="1"/>
  <c r="J300" i="8"/>
  <c r="K300" i="8"/>
  <c r="L300" i="8"/>
  <c r="L299" i="8" s="1"/>
  <c r="I306" i="8"/>
  <c r="I305" i="8" s="1"/>
  <c r="J306" i="8"/>
  <c r="J305" i="8" s="1"/>
  <c r="K306" i="8"/>
  <c r="K305" i="8" s="1"/>
  <c r="L306" i="8"/>
  <c r="L305" i="8" s="1"/>
  <c r="I308" i="8"/>
  <c r="J308" i="8"/>
  <c r="K308" i="8"/>
  <c r="L308" i="8"/>
  <c r="I311" i="8"/>
  <c r="J311" i="8"/>
  <c r="K311" i="8"/>
  <c r="L311" i="8"/>
  <c r="I315" i="8"/>
  <c r="I314" i="8" s="1"/>
  <c r="J315" i="8"/>
  <c r="J314" i="8" s="1"/>
  <c r="K315" i="8"/>
  <c r="K314" i="8" s="1"/>
  <c r="L315" i="8"/>
  <c r="L314" i="8" s="1"/>
  <c r="J318" i="8"/>
  <c r="I319" i="8"/>
  <c r="I318" i="8" s="1"/>
  <c r="J319" i="8"/>
  <c r="K319" i="8"/>
  <c r="K318" i="8" s="1"/>
  <c r="L319" i="8"/>
  <c r="L318" i="8" s="1"/>
  <c r="J322" i="8"/>
  <c r="K322" i="8"/>
  <c r="I323" i="8"/>
  <c r="I322" i="8" s="1"/>
  <c r="J323" i="8"/>
  <c r="K323" i="8"/>
  <c r="L323" i="8"/>
  <c r="L322" i="8" s="1"/>
  <c r="I327" i="8"/>
  <c r="I326" i="8" s="1"/>
  <c r="J327" i="8"/>
  <c r="J326" i="8" s="1"/>
  <c r="K327" i="8"/>
  <c r="K326" i="8" s="1"/>
  <c r="L327" i="8"/>
  <c r="L326" i="8" s="1"/>
  <c r="L329" i="8"/>
  <c r="I330" i="8"/>
  <c r="I329" i="8" s="1"/>
  <c r="J330" i="8"/>
  <c r="J329" i="8" s="1"/>
  <c r="K330" i="8"/>
  <c r="K329" i="8" s="1"/>
  <c r="L330" i="8"/>
  <c r="J332" i="8"/>
  <c r="K332" i="8"/>
  <c r="I333" i="8"/>
  <c r="I332" i="8" s="1"/>
  <c r="J333" i="8"/>
  <c r="K333" i="8"/>
  <c r="L333" i="8"/>
  <c r="L332" i="8" s="1"/>
  <c r="I337" i="8"/>
  <c r="J337" i="8"/>
  <c r="J336" i="8" s="1"/>
  <c r="K337" i="8"/>
  <c r="I338" i="8"/>
  <c r="J338" i="8"/>
  <c r="K338" i="8"/>
  <c r="L338" i="8"/>
  <c r="L337" i="8" s="1"/>
  <c r="I340" i="8"/>
  <c r="J340" i="8"/>
  <c r="K340" i="8"/>
  <c r="L340" i="8"/>
  <c r="I343" i="8"/>
  <c r="J343" i="8"/>
  <c r="K343" i="8"/>
  <c r="L343" i="8"/>
  <c r="I347" i="8"/>
  <c r="I346" i="8" s="1"/>
  <c r="J347" i="8"/>
  <c r="J346" i="8" s="1"/>
  <c r="K347" i="8"/>
  <c r="K346" i="8" s="1"/>
  <c r="L347" i="8"/>
  <c r="L346" i="8" s="1"/>
  <c r="J350" i="8"/>
  <c r="K350" i="8"/>
  <c r="I351" i="8"/>
  <c r="I350" i="8" s="1"/>
  <c r="J351" i="8"/>
  <c r="K351" i="8"/>
  <c r="L351" i="8"/>
  <c r="L350" i="8" s="1"/>
  <c r="I355" i="8"/>
  <c r="I354" i="8" s="1"/>
  <c r="J355" i="8"/>
  <c r="J354" i="8" s="1"/>
  <c r="K355" i="8"/>
  <c r="K354" i="8" s="1"/>
  <c r="L355" i="8"/>
  <c r="L354" i="8" s="1"/>
  <c r="I359" i="8"/>
  <c r="I358" i="8" s="1"/>
  <c r="J359" i="8"/>
  <c r="J358" i="8" s="1"/>
  <c r="K359" i="8"/>
  <c r="K358" i="8" s="1"/>
  <c r="L359" i="8"/>
  <c r="L358" i="8" s="1"/>
  <c r="J361" i="8"/>
  <c r="K361" i="8"/>
  <c r="I362" i="8"/>
  <c r="I361" i="8" s="1"/>
  <c r="J362" i="8"/>
  <c r="K362" i="8"/>
  <c r="L362" i="8"/>
  <c r="L361" i="8" s="1"/>
  <c r="I364" i="8"/>
  <c r="L364" i="8"/>
  <c r="I365" i="8"/>
  <c r="J365" i="8"/>
  <c r="J364" i="8" s="1"/>
  <c r="K365" i="8"/>
  <c r="K364" i="8" s="1"/>
  <c r="L365" i="8"/>
  <c r="J37" i="7"/>
  <c r="J36" i="7" s="1"/>
  <c r="J35" i="7" s="1"/>
  <c r="I38" i="7"/>
  <c r="I37" i="7" s="1"/>
  <c r="I36" i="7" s="1"/>
  <c r="I35" i="7" s="1"/>
  <c r="J38" i="7"/>
  <c r="K38" i="7"/>
  <c r="K37" i="7" s="1"/>
  <c r="K36" i="7" s="1"/>
  <c r="K35" i="7" s="1"/>
  <c r="L38" i="7"/>
  <c r="L37" i="7" s="1"/>
  <c r="L36" i="7" s="1"/>
  <c r="I40" i="7"/>
  <c r="J40" i="7"/>
  <c r="K40" i="7"/>
  <c r="L40" i="7"/>
  <c r="J42" i="7"/>
  <c r="J43" i="7"/>
  <c r="L43" i="7"/>
  <c r="L42" i="7" s="1"/>
  <c r="I44" i="7"/>
  <c r="I43" i="7" s="1"/>
  <c r="I42" i="7" s="1"/>
  <c r="J44" i="7"/>
  <c r="K44" i="7"/>
  <c r="K43" i="7" s="1"/>
  <c r="K42" i="7" s="1"/>
  <c r="L44" i="7"/>
  <c r="I48" i="7"/>
  <c r="I47" i="7" s="1"/>
  <c r="I46" i="7" s="1"/>
  <c r="K48" i="7"/>
  <c r="K47" i="7" s="1"/>
  <c r="K46" i="7" s="1"/>
  <c r="I49" i="7"/>
  <c r="J49" i="7"/>
  <c r="J48" i="7" s="1"/>
  <c r="J47" i="7" s="1"/>
  <c r="J46" i="7" s="1"/>
  <c r="K49" i="7"/>
  <c r="L49" i="7"/>
  <c r="L48" i="7" s="1"/>
  <c r="L47" i="7" s="1"/>
  <c r="L46" i="7" s="1"/>
  <c r="I67" i="7"/>
  <c r="J67" i="7"/>
  <c r="J66" i="7" s="1"/>
  <c r="J65" i="7" s="1"/>
  <c r="K67" i="7"/>
  <c r="I68" i="7"/>
  <c r="J68" i="7"/>
  <c r="K68" i="7"/>
  <c r="L68" i="7"/>
  <c r="L67" i="7" s="1"/>
  <c r="I72" i="7"/>
  <c r="K72" i="7"/>
  <c r="I73" i="7"/>
  <c r="J73" i="7"/>
  <c r="J72" i="7" s="1"/>
  <c r="K73" i="7"/>
  <c r="L73" i="7"/>
  <c r="L72" i="7" s="1"/>
  <c r="J77" i="7"/>
  <c r="L77" i="7"/>
  <c r="I78" i="7"/>
  <c r="I77" i="7" s="1"/>
  <c r="J78" i="7"/>
  <c r="K78" i="7"/>
  <c r="K77" i="7" s="1"/>
  <c r="K66" i="7" s="1"/>
  <c r="L78" i="7"/>
  <c r="J82" i="7"/>
  <c r="J83" i="7"/>
  <c r="L83" i="7"/>
  <c r="L82" i="7" s="1"/>
  <c r="I84" i="7"/>
  <c r="I83" i="7" s="1"/>
  <c r="I82" i="7" s="1"/>
  <c r="J84" i="7"/>
  <c r="K84" i="7"/>
  <c r="K83" i="7" s="1"/>
  <c r="K82" i="7" s="1"/>
  <c r="L84" i="7"/>
  <c r="I88" i="7"/>
  <c r="I87" i="7" s="1"/>
  <c r="I86" i="7" s="1"/>
  <c r="K88" i="7"/>
  <c r="K87" i="7" s="1"/>
  <c r="K86" i="7" s="1"/>
  <c r="I89" i="7"/>
  <c r="J89" i="7"/>
  <c r="J88" i="7" s="1"/>
  <c r="J87" i="7" s="1"/>
  <c r="J86" i="7" s="1"/>
  <c r="K89" i="7"/>
  <c r="L89" i="7"/>
  <c r="L88" i="7" s="1"/>
  <c r="L87" i="7" s="1"/>
  <c r="L86" i="7" s="1"/>
  <c r="J95" i="7"/>
  <c r="J94" i="7" s="1"/>
  <c r="I96" i="7"/>
  <c r="I95" i="7" s="1"/>
  <c r="I94" i="7" s="1"/>
  <c r="J96" i="7"/>
  <c r="K96" i="7"/>
  <c r="K95" i="7" s="1"/>
  <c r="K94" i="7" s="1"/>
  <c r="L96" i="7"/>
  <c r="L95" i="7" s="1"/>
  <c r="L94" i="7" s="1"/>
  <c r="J100" i="7"/>
  <c r="J99" i="7" s="1"/>
  <c r="I101" i="7"/>
  <c r="I100" i="7" s="1"/>
  <c r="I99" i="7" s="1"/>
  <c r="J101" i="7"/>
  <c r="K101" i="7"/>
  <c r="K100" i="7" s="1"/>
  <c r="K99" i="7" s="1"/>
  <c r="L101" i="7"/>
  <c r="L100" i="7" s="1"/>
  <c r="L99" i="7" s="1"/>
  <c r="J105" i="7"/>
  <c r="I106" i="7"/>
  <c r="I105" i="7" s="1"/>
  <c r="I104" i="7" s="1"/>
  <c r="J106" i="7"/>
  <c r="K106" i="7"/>
  <c r="K105" i="7" s="1"/>
  <c r="K104" i="7" s="1"/>
  <c r="L106" i="7"/>
  <c r="L105" i="7" s="1"/>
  <c r="L104" i="7" s="1"/>
  <c r="I109" i="7"/>
  <c r="K109" i="7"/>
  <c r="I110" i="7"/>
  <c r="J110" i="7"/>
  <c r="J109" i="7" s="1"/>
  <c r="K110" i="7"/>
  <c r="L110" i="7"/>
  <c r="L109" i="7" s="1"/>
  <c r="J115" i="7"/>
  <c r="J114" i="7" s="1"/>
  <c r="I116" i="7"/>
  <c r="I115" i="7" s="1"/>
  <c r="I114" i="7" s="1"/>
  <c r="J116" i="7"/>
  <c r="K116" i="7"/>
  <c r="K115" i="7" s="1"/>
  <c r="K114" i="7" s="1"/>
  <c r="K113" i="7" s="1"/>
  <c r="L116" i="7"/>
  <c r="L115" i="7" s="1"/>
  <c r="L114" i="7" s="1"/>
  <c r="J120" i="7"/>
  <c r="J119" i="7" s="1"/>
  <c r="I121" i="7"/>
  <c r="I120" i="7" s="1"/>
  <c r="I119" i="7" s="1"/>
  <c r="J121" i="7"/>
  <c r="K121" i="7"/>
  <c r="K120" i="7" s="1"/>
  <c r="K119" i="7" s="1"/>
  <c r="L121" i="7"/>
  <c r="L120" i="7" s="1"/>
  <c r="L119" i="7" s="1"/>
  <c r="J124" i="7"/>
  <c r="J123" i="7" s="1"/>
  <c r="I125" i="7"/>
  <c r="I124" i="7" s="1"/>
  <c r="I123" i="7" s="1"/>
  <c r="J125" i="7"/>
  <c r="K125" i="7"/>
  <c r="K124" i="7" s="1"/>
  <c r="K123" i="7" s="1"/>
  <c r="L125" i="7"/>
  <c r="L124" i="7" s="1"/>
  <c r="L123" i="7" s="1"/>
  <c r="J128" i="7"/>
  <c r="J127" i="7" s="1"/>
  <c r="I129" i="7"/>
  <c r="I128" i="7" s="1"/>
  <c r="I127" i="7" s="1"/>
  <c r="J129" i="7"/>
  <c r="K129" i="7"/>
  <c r="K128" i="7" s="1"/>
  <c r="K127" i="7" s="1"/>
  <c r="L129" i="7"/>
  <c r="L128" i="7" s="1"/>
  <c r="L127" i="7" s="1"/>
  <c r="J132" i="7"/>
  <c r="J131" i="7" s="1"/>
  <c r="I133" i="7"/>
  <c r="I132" i="7" s="1"/>
  <c r="I131" i="7" s="1"/>
  <c r="J133" i="7"/>
  <c r="K133" i="7"/>
  <c r="K132" i="7" s="1"/>
  <c r="K131" i="7" s="1"/>
  <c r="L133" i="7"/>
  <c r="L132" i="7" s="1"/>
  <c r="L131" i="7" s="1"/>
  <c r="J136" i="7"/>
  <c r="J135" i="7" s="1"/>
  <c r="I137" i="7"/>
  <c r="I136" i="7" s="1"/>
  <c r="I135" i="7" s="1"/>
  <c r="J137" i="7"/>
  <c r="K137" i="7"/>
  <c r="K136" i="7" s="1"/>
  <c r="K135" i="7" s="1"/>
  <c r="L137" i="7"/>
  <c r="L136" i="7" s="1"/>
  <c r="L135" i="7" s="1"/>
  <c r="J140" i="7"/>
  <c r="J139" i="7" s="1"/>
  <c r="J141" i="7"/>
  <c r="I142" i="7"/>
  <c r="I141" i="7" s="1"/>
  <c r="I140" i="7" s="1"/>
  <c r="I139" i="7" s="1"/>
  <c r="J142" i="7"/>
  <c r="K142" i="7"/>
  <c r="K141" i="7" s="1"/>
  <c r="K140" i="7" s="1"/>
  <c r="K139" i="7" s="1"/>
  <c r="L142" i="7"/>
  <c r="L141" i="7" s="1"/>
  <c r="L140" i="7" s="1"/>
  <c r="J145" i="7"/>
  <c r="J146" i="7"/>
  <c r="I147" i="7"/>
  <c r="I146" i="7" s="1"/>
  <c r="I145" i="7" s="1"/>
  <c r="J147" i="7"/>
  <c r="K147" i="7"/>
  <c r="K146" i="7" s="1"/>
  <c r="K145" i="7" s="1"/>
  <c r="L147" i="7"/>
  <c r="L146" i="7" s="1"/>
  <c r="L145" i="7" s="1"/>
  <c r="J150" i="7"/>
  <c r="I151" i="7"/>
  <c r="I150" i="7" s="1"/>
  <c r="J151" i="7"/>
  <c r="K151" i="7"/>
  <c r="K150" i="7" s="1"/>
  <c r="L151" i="7"/>
  <c r="L150" i="7" s="1"/>
  <c r="J154" i="7"/>
  <c r="J153" i="7" s="1"/>
  <c r="I155" i="7"/>
  <c r="I154" i="7" s="1"/>
  <c r="I153" i="7" s="1"/>
  <c r="J155" i="7"/>
  <c r="K155" i="7"/>
  <c r="K154" i="7" s="1"/>
  <c r="K153" i="7" s="1"/>
  <c r="L155" i="7"/>
  <c r="L154" i="7" s="1"/>
  <c r="L153" i="7" s="1"/>
  <c r="J160" i="7"/>
  <c r="I161" i="7"/>
  <c r="I160" i="7" s="1"/>
  <c r="J161" i="7"/>
  <c r="K161" i="7"/>
  <c r="K160" i="7" s="1"/>
  <c r="K159" i="7" s="1"/>
  <c r="K158" i="7" s="1"/>
  <c r="L161" i="7"/>
  <c r="L160" i="7" s="1"/>
  <c r="L159" i="7" s="1"/>
  <c r="L158" i="7" s="1"/>
  <c r="J165" i="7"/>
  <c r="J159" i="7" s="1"/>
  <c r="J158" i="7" s="1"/>
  <c r="I166" i="7"/>
  <c r="I165" i="7" s="1"/>
  <c r="J166" i="7"/>
  <c r="K166" i="7"/>
  <c r="K165" i="7" s="1"/>
  <c r="L166" i="7"/>
  <c r="L165" i="7" s="1"/>
  <c r="J169" i="7"/>
  <c r="J168" i="7" s="1"/>
  <c r="J170" i="7"/>
  <c r="I171" i="7"/>
  <c r="I170" i="7" s="1"/>
  <c r="I169" i="7" s="1"/>
  <c r="J171" i="7"/>
  <c r="K171" i="7"/>
  <c r="K170" i="7" s="1"/>
  <c r="K169" i="7" s="1"/>
  <c r="L171" i="7"/>
  <c r="L170" i="7" s="1"/>
  <c r="L169" i="7" s="1"/>
  <c r="J174" i="7"/>
  <c r="I175" i="7"/>
  <c r="I174" i="7" s="1"/>
  <c r="I173" i="7" s="1"/>
  <c r="J175" i="7"/>
  <c r="K175" i="7"/>
  <c r="K174" i="7" s="1"/>
  <c r="L175" i="7"/>
  <c r="L174" i="7" s="1"/>
  <c r="J179" i="7"/>
  <c r="J173" i="7" s="1"/>
  <c r="I180" i="7"/>
  <c r="I179" i="7" s="1"/>
  <c r="J180" i="7"/>
  <c r="K180" i="7"/>
  <c r="K179" i="7" s="1"/>
  <c r="L180" i="7"/>
  <c r="L179" i="7" s="1"/>
  <c r="I187" i="7"/>
  <c r="K187" i="7"/>
  <c r="L187" i="7"/>
  <c r="I188" i="7"/>
  <c r="J188" i="7"/>
  <c r="J187" i="7" s="1"/>
  <c r="J186" i="7" s="1"/>
  <c r="J185" i="7" s="1"/>
  <c r="K188" i="7"/>
  <c r="L188" i="7"/>
  <c r="J190" i="7"/>
  <c r="I191" i="7"/>
  <c r="I190" i="7" s="1"/>
  <c r="J191" i="7"/>
  <c r="K191" i="7"/>
  <c r="K190" i="7" s="1"/>
  <c r="L191" i="7"/>
  <c r="L190" i="7" s="1"/>
  <c r="J195" i="7"/>
  <c r="I196" i="7"/>
  <c r="I195" i="7" s="1"/>
  <c r="J196" i="7"/>
  <c r="K196" i="7"/>
  <c r="K195" i="7" s="1"/>
  <c r="L196" i="7"/>
  <c r="L195" i="7" s="1"/>
  <c r="I201" i="7"/>
  <c r="K201" i="7"/>
  <c r="L201" i="7"/>
  <c r="I202" i="7"/>
  <c r="J202" i="7"/>
  <c r="J201" i="7" s="1"/>
  <c r="K202" i="7"/>
  <c r="L202" i="7"/>
  <c r="J206" i="7"/>
  <c r="I207" i="7"/>
  <c r="I206" i="7" s="1"/>
  <c r="J207" i="7"/>
  <c r="K207" i="7"/>
  <c r="K206" i="7" s="1"/>
  <c r="L207" i="7"/>
  <c r="L206" i="7" s="1"/>
  <c r="J209" i="7"/>
  <c r="J210" i="7"/>
  <c r="I211" i="7"/>
  <c r="I210" i="7" s="1"/>
  <c r="I209" i="7" s="1"/>
  <c r="J211" i="7"/>
  <c r="K211" i="7"/>
  <c r="K210" i="7" s="1"/>
  <c r="K209" i="7" s="1"/>
  <c r="L211" i="7"/>
  <c r="L210" i="7" s="1"/>
  <c r="L209" i="7" s="1"/>
  <c r="J217" i="7"/>
  <c r="I218" i="7"/>
  <c r="I217" i="7" s="1"/>
  <c r="I216" i="7" s="1"/>
  <c r="J218" i="7"/>
  <c r="K218" i="7"/>
  <c r="K217" i="7" s="1"/>
  <c r="K216" i="7" s="1"/>
  <c r="L218" i="7"/>
  <c r="L217" i="7" s="1"/>
  <c r="L216" i="7" s="1"/>
  <c r="J220" i="7"/>
  <c r="J216" i="7" s="1"/>
  <c r="L220" i="7"/>
  <c r="I221" i="7"/>
  <c r="I220" i="7" s="1"/>
  <c r="J221" i="7"/>
  <c r="K221" i="7"/>
  <c r="K220" i="7" s="1"/>
  <c r="L221" i="7"/>
  <c r="J229" i="7"/>
  <c r="J228" i="7" s="1"/>
  <c r="I230" i="7"/>
  <c r="I229" i="7" s="1"/>
  <c r="I228" i="7" s="1"/>
  <c r="J230" i="7"/>
  <c r="K230" i="7"/>
  <c r="K229" i="7" s="1"/>
  <c r="K228" i="7" s="1"/>
  <c r="L230" i="7"/>
  <c r="L229" i="7" s="1"/>
  <c r="L228" i="7" s="1"/>
  <c r="J233" i="7"/>
  <c r="J232" i="7" s="1"/>
  <c r="I234" i="7"/>
  <c r="I233" i="7" s="1"/>
  <c r="I232" i="7" s="1"/>
  <c r="J234" i="7"/>
  <c r="K234" i="7"/>
  <c r="K233" i="7" s="1"/>
  <c r="K232" i="7" s="1"/>
  <c r="L234" i="7"/>
  <c r="L233" i="7" s="1"/>
  <c r="L232" i="7" s="1"/>
  <c r="J240" i="7"/>
  <c r="L240" i="7"/>
  <c r="I241" i="7"/>
  <c r="I240" i="7" s="1"/>
  <c r="J241" i="7"/>
  <c r="K241" i="7"/>
  <c r="K240" i="7" s="1"/>
  <c r="L241" i="7"/>
  <c r="I243" i="7"/>
  <c r="J243" i="7"/>
  <c r="K243" i="7"/>
  <c r="L243" i="7"/>
  <c r="I246" i="7"/>
  <c r="J246" i="7"/>
  <c r="K246" i="7"/>
  <c r="L246" i="7"/>
  <c r="I249" i="7"/>
  <c r="K249" i="7"/>
  <c r="I250" i="7"/>
  <c r="J250" i="7"/>
  <c r="J249" i="7" s="1"/>
  <c r="J239" i="7" s="1"/>
  <c r="K250" i="7"/>
  <c r="L250" i="7"/>
  <c r="L249" i="7" s="1"/>
  <c r="J253" i="7"/>
  <c r="L253" i="7"/>
  <c r="I254" i="7"/>
  <c r="I253" i="7" s="1"/>
  <c r="J254" i="7"/>
  <c r="K254" i="7"/>
  <c r="K253" i="7" s="1"/>
  <c r="L254" i="7"/>
  <c r="J257" i="7"/>
  <c r="I258" i="7"/>
  <c r="I257" i="7" s="1"/>
  <c r="J258" i="7"/>
  <c r="K258" i="7"/>
  <c r="K257" i="7" s="1"/>
  <c r="L258" i="7"/>
  <c r="L257" i="7" s="1"/>
  <c r="I261" i="7"/>
  <c r="K261" i="7"/>
  <c r="I262" i="7"/>
  <c r="J262" i="7"/>
  <c r="J261" i="7" s="1"/>
  <c r="K262" i="7"/>
  <c r="L262" i="7"/>
  <c r="L261" i="7" s="1"/>
  <c r="J264" i="7"/>
  <c r="L264" i="7"/>
  <c r="I265" i="7"/>
  <c r="I264" i="7" s="1"/>
  <c r="J265" i="7"/>
  <c r="K265" i="7"/>
  <c r="K264" i="7" s="1"/>
  <c r="L265" i="7"/>
  <c r="J267" i="7"/>
  <c r="I268" i="7"/>
  <c r="I267" i="7" s="1"/>
  <c r="J268" i="7"/>
  <c r="K268" i="7"/>
  <c r="K267" i="7" s="1"/>
  <c r="L268" i="7"/>
  <c r="L267" i="7" s="1"/>
  <c r="J272" i="7"/>
  <c r="I273" i="7"/>
  <c r="I272" i="7" s="1"/>
  <c r="J273" i="7"/>
  <c r="K273" i="7"/>
  <c r="K272" i="7" s="1"/>
  <c r="L273" i="7"/>
  <c r="L272" i="7" s="1"/>
  <c r="I275" i="7"/>
  <c r="J275" i="7"/>
  <c r="K275" i="7"/>
  <c r="L275" i="7"/>
  <c r="I278" i="7"/>
  <c r="J278" i="7"/>
  <c r="K278" i="7"/>
  <c r="L278" i="7"/>
  <c r="L281" i="7"/>
  <c r="I282" i="7"/>
  <c r="I281" i="7" s="1"/>
  <c r="J282" i="7"/>
  <c r="J281" i="7" s="1"/>
  <c r="K282" i="7"/>
  <c r="K281" i="7" s="1"/>
  <c r="L282" i="7"/>
  <c r="J285" i="7"/>
  <c r="I286" i="7"/>
  <c r="I285" i="7" s="1"/>
  <c r="J286" i="7"/>
  <c r="K286" i="7"/>
  <c r="K285" i="7" s="1"/>
  <c r="L286" i="7"/>
  <c r="L285" i="7" s="1"/>
  <c r="I289" i="7"/>
  <c r="K289" i="7"/>
  <c r="I290" i="7"/>
  <c r="J290" i="7"/>
  <c r="J289" i="7" s="1"/>
  <c r="K290" i="7"/>
  <c r="L290" i="7"/>
  <c r="L289" i="7" s="1"/>
  <c r="J293" i="7"/>
  <c r="I294" i="7"/>
  <c r="I293" i="7" s="1"/>
  <c r="J294" i="7"/>
  <c r="K294" i="7"/>
  <c r="K293" i="7" s="1"/>
  <c r="L294" i="7"/>
  <c r="L293" i="7" s="1"/>
  <c r="I296" i="7"/>
  <c r="J296" i="7"/>
  <c r="I297" i="7"/>
  <c r="J297" i="7"/>
  <c r="K297" i="7"/>
  <c r="K296" i="7" s="1"/>
  <c r="L297" i="7"/>
  <c r="L296" i="7" s="1"/>
  <c r="I299" i="7"/>
  <c r="K299" i="7"/>
  <c r="I300" i="7"/>
  <c r="J300" i="7"/>
  <c r="J299" i="7" s="1"/>
  <c r="K300" i="7"/>
  <c r="L300" i="7"/>
  <c r="L299" i="7" s="1"/>
  <c r="I306" i="7"/>
  <c r="I305" i="7" s="1"/>
  <c r="J306" i="7"/>
  <c r="K306" i="7"/>
  <c r="K305" i="7" s="1"/>
  <c r="K304" i="7" s="1"/>
  <c r="L306" i="7"/>
  <c r="L305" i="7" s="1"/>
  <c r="L304" i="7" s="1"/>
  <c r="I308" i="7"/>
  <c r="J308" i="7"/>
  <c r="K308" i="7"/>
  <c r="L308" i="7"/>
  <c r="I311" i="7"/>
  <c r="J311" i="7"/>
  <c r="J305" i="7" s="1"/>
  <c r="J304" i="7" s="1"/>
  <c r="K311" i="7"/>
  <c r="L311" i="7"/>
  <c r="I315" i="7"/>
  <c r="I314" i="7" s="1"/>
  <c r="J315" i="7"/>
  <c r="J314" i="7" s="1"/>
  <c r="K315" i="7"/>
  <c r="K314" i="7" s="1"/>
  <c r="L315" i="7"/>
  <c r="L314" i="7" s="1"/>
  <c r="K318" i="7"/>
  <c r="L318" i="7"/>
  <c r="I319" i="7"/>
  <c r="I318" i="7" s="1"/>
  <c r="J319" i="7"/>
  <c r="J318" i="7" s="1"/>
  <c r="K319" i="7"/>
  <c r="L319" i="7"/>
  <c r="I322" i="7"/>
  <c r="K322" i="7"/>
  <c r="I323" i="7"/>
  <c r="J323" i="7"/>
  <c r="J322" i="7" s="1"/>
  <c r="K323" i="7"/>
  <c r="L323" i="7"/>
  <c r="L322" i="7" s="1"/>
  <c r="I327" i="7"/>
  <c r="I326" i="7" s="1"/>
  <c r="J327" i="7"/>
  <c r="J326" i="7" s="1"/>
  <c r="K327" i="7"/>
  <c r="K326" i="7" s="1"/>
  <c r="L327" i="7"/>
  <c r="L326" i="7" s="1"/>
  <c r="K329" i="7"/>
  <c r="L329" i="7"/>
  <c r="I330" i="7"/>
  <c r="I329" i="7" s="1"/>
  <c r="J330" i="7"/>
  <c r="J329" i="7" s="1"/>
  <c r="K330" i="7"/>
  <c r="L330" i="7"/>
  <c r="I332" i="7"/>
  <c r="K332" i="7"/>
  <c r="I333" i="7"/>
  <c r="J333" i="7"/>
  <c r="J332" i="7" s="1"/>
  <c r="K333" i="7"/>
  <c r="L333" i="7"/>
  <c r="L332" i="7" s="1"/>
  <c r="K337" i="7"/>
  <c r="I338" i="7"/>
  <c r="I337" i="7" s="1"/>
  <c r="J338" i="7"/>
  <c r="J337" i="7" s="1"/>
  <c r="K338" i="7"/>
  <c r="L338" i="7"/>
  <c r="L337" i="7" s="1"/>
  <c r="I340" i="7"/>
  <c r="J340" i="7"/>
  <c r="K340" i="7"/>
  <c r="L340" i="7"/>
  <c r="I343" i="7"/>
  <c r="J343" i="7"/>
  <c r="K343" i="7"/>
  <c r="L343" i="7"/>
  <c r="J346" i="7"/>
  <c r="I347" i="7"/>
  <c r="I346" i="7" s="1"/>
  <c r="J347" i="7"/>
  <c r="K347" i="7"/>
  <c r="K346" i="7" s="1"/>
  <c r="L347" i="7"/>
  <c r="L346" i="7" s="1"/>
  <c r="K350" i="7"/>
  <c r="I351" i="7"/>
  <c r="I350" i="7" s="1"/>
  <c r="J351" i="7"/>
  <c r="J350" i="7" s="1"/>
  <c r="K351" i="7"/>
  <c r="L351" i="7"/>
  <c r="L350" i="7" s="1"/>
  <c r="I355" i="7"/>
  <c r="I354" i="7" s="1"/>
  <c r="J355" i="7"/>
  <c r="J354" i="7" s="1"/>
  <c r="K355" i="7"/>
  <c r="K354" i="7" s="1"/>
  <c r="L355" i="7"/>
  <c r="L354" i="7" s="1"/>
  <c r="I359" i="7"/>
  <c r="I358" i="7" s="1"/>
  <c r="J359" i="7"/>
  <c r="J358" i="7" s="1"/>
  <c r="K359" i="7"/>
  <c r="K358" i="7" s="1"/>
  <c r="L359" i="7"/>
  <c r="L358" i="7" s="1"/>
  <c r="K361" i="7"/>
  <c r="I362" i="7"/>
  <c r="I361" i="7" s="1"/>
  <c r="J362" i="7"/>
  <c r="J361" i="7" s="1"/>
  <c r="K362" i="7"/>
  <c r="L362" i="7"/>
  <c r="L361" i="7" s="1"/>
  <c r="L364" i="7"/>
  <c r="I365" i="7"/>
  <c r="I364" i="7" s="1"/>
  <c r="J365" i="7"/>
  <c r="J364" i="7" s="1"/>
  <c r="K365" i="7"/>
  <c r="K364" i="7" s="1"/>
  <c r="L365" i="7"/>
  <c r="J36" i="6"/>
  <c r="J37" i="6"/>
  <c r="L37" i="6"/>
  <c r="L36" i="6" s="1"/>
  <c r="L35" i="6" s="1"/>
  <c r="I38" i="6"/>
  <c r="I37" i="6" s="1"/>
  <c r="I36" i="6" s="1"/>
  <c r="I35" i="6" s="1"/>
  <c r="J38" i="6"/>
  <c r="K38" i="6"/>
  <c r="K37" i="6" s="1"/>
  <c r="K36" i="6" s="1"/>
  <c r="L38" i="6"/>
  <c r="I40" i="6"/>
  <c r="J40" i="6"/>
  <c r="K40" i="6"/>
  <c r="L40" i="6"/>
  <c r="L42" i="6"/>
  <c r="I43" i="6"/>
  <c r="I42" i="6" s="1"/>
  <c r="L43" i="6"/>
  <c r="I44" i="6"/>
  <c r="J44" i="6"/>
  <c r="J43" i="6" s="1"/>
  <c r="J42" i="6" s="1"/>
  <c r="K44" i="6"/>
  <c r="K43" i="6" s="1"/>
  <c r="K42" i="6" s="1"/>
  <c r="L44" i="6"/>
  <c r="I47" i="6"/>
  <c r="I46" i="6" s="1"/>
  <c r="I48" i="6"/>
  <c r="J48" i="6"/>
  <c r="J47" i="6" s="1"/>
  <c r="J46" i="6" s="1"/>
  <c r="K48" i="6"/>
  <c r="K47" i="6" s="1"/>
  <c r="K46" i="6" s="1"/>
  <c r="I49" i="6"/>
  <c r="J49" i="6"/>
  <c r="K49" i="6"/>
  <c r="L49" i="6"/>
  <c r="L48" i="6" s="1"/>
  <c r="L47" i="6" s="1"/>
  <c r="L46" i="6" s="1"/>
  <c r="J67" i="6"/>
  <c r="L67" i="6"/>
  <c r="L66" i="6" s="1"/>
  <c r="L65" i="6" s="1"/>
  <c r="I68" i="6"/>
  <c r="I67" i="6" s="1"/>
  <c r="I66" i="6" s="1"/>
  <c r="I65" i="6" s="1"/>
  <c r="J68" i="6"/>
  <c r="K68" i="6"/>
  <c r="K67" i="6" s="1"/>
  <c r="L68" i="6"/>
  <c r="I72" i="6"/>
  <c r="J72" i="6"/>
  <c r="J66" i="6" s="1"/>
  <c r="K72" i="6"/>
  <c r="I73" i="6"/>
  <c r="J73" i="6"/>
  <c r="K73" i="6"/>
  <c r="L73" i="6"/>
  <c r="L72" i="6" s="1"/>
  <c r="I77" i="6"/>
  <c r="L77" i="6"/>
  <c r="I78" i="6"/>
  <c r="J78" i="6"/>
  <c r="J77" i="6" s="1"/>
  <c r="K78" i="6"/>
  <c r="K77" i="6" s="1"/>
  <c r="L78" i="6"/>
  <c r="L82" i="6"/>
  <c r="I83" i="6"/>
  <c r="I82" i="6" s="1"/>
  <c r="L83" i="6"/>
  <c r="I84" i="6"/>
  <c r="J84" i="6"/>
  <c r="J83" i="6" s="1"/>
  <c r="J82" i="6" s="1"/>
  <c r="K84" i="6"/>
  <c r="K83" i="6" s="1"/>
  <c r="K82" i="6" s="1"/>
  <c r="L84" i="6"/>
  <c r="I87" i="6"/>
  <c r="I86" i="6" s="1"/>
  <c r="I88" i="6"/>
  <c r="J88" i="6"/>
  <c r="J87" i="6" s="1"/>
  <c r="J86" i="6" s="1"/>
  <c r="K88" i="6"/>
  <c r="K87" i="6" s="1"/>
  <c r="K86" i="6" s="1"/>
  <c r="I89" i="6"/>
  <c r="J89" i="6"/>
  <c r="K89" i="6"/>
  <c r="L89" i="6"/>
  <c r="L88" i="6" s="1"/>
  <c r="L87" i="6" s="1"/>
  <c r="L86" i="6" s="1"/>
  <c r="J94" i="6"/>
  <c r="J95" i="6"/>
  <c r="L95" i="6"/>
  <c r="L94" i="6" s="1"/>
  <c r="I96" i="6"/>
  <c r="I95" i="6" s="1"/>
  <c r="I94" i="6" s="1"/>
  <c r="J96" i="6"/>
  <c r="K96" i="6"/>
  <c r="K95" i="6" s="1"/>
  <c r="K94" i="6" s="1"/>
  <c r="K93" i="6" s="1"/>
  <c r="L96" i="6"/>
  <c r="J99" i="6"/>
  <c r="J100" i="6"/>
  <c r="L100" i="6"/>
  <c r="L99" i="6" s="1"/>
  <c r="I101" i="6"/>
  <c r="I100" i="6" s="1"/>
  <c r="I99" i="6" s="1"/>
  <c r="J101" i="6"/>
  <c r="K101" i="6"/>
  <c r="K100" i="6" s="1"/>
  <c r="K99" i="6" s="1"/>
  <c r="L101" i="6"/>
  <c r="J105" i="6"/>
  <c r="L105" i="6"/>
  <c r="L104" i="6" s="1"/>
  <c r="I106" i="6"/>
  <c r="I105" i="6" s="1"/>
  <c r="I104" i="6" s="1"/>
  <c r="J106" i="6"/>
  <c r="K106" i="6"/>
  <c r="K105" i="6" s="1"/>
  <c r="K104" i="6" s="1"/>
  <c r="L106" i="6"/>
  <c r="I109" i="6"/>
  <c r="J109" i="6"/>
  <c r="J104" i="6" s="1"/>
  <c r="K109" i="6"/>
  <c r="I110" i="6"/>
  <c r="J110" i="6"/>
  <c r="K110" i="6"/>
  <c r="L110" i="6"/>
  <c r="L109" i="6" s="1"/>
  <c r="J114" i="6"/>
  <c r="J113" i="6" s="1"/>
  <c r="J115" i="6"/>
  <c r="L115" i="6"/>
  <c r="L114" i="6" s="1"/>
  <c r="I116" i="6"/>
  <c r="I115" i="6" s="1"/>
  <c r="I114" i="6" s="1"/>
  <c r="J116" i="6"/>
  <c r="K116" i="6"/>
  <c r="K115" i="6" s="1"/>
  <c r="K114" i="6" s="1"/>
  <c r="L116" i="6"/>
  <c r="J119" i="6"/>
  <c r="J120" i="6"/>
  <c r="L120" i="6"/>
  <c r="L119" i="6" s="1"/>
  <c r="I121" i="6"/>
  <c r="I120" i="6" s="1"/>
  <c r="I119" i="6" s="1"/>
  <c r="J121" i="6"/>
  <c r="K121" i="6"/>
  <c r="K120" i="6" s="1"/>
  <c r="K119" i="6" s="1"/>
  <c r="L121" i="6"/>
  <c r="J123" i="6"/>
  <c r="J124" i="6"/>
  <c r="L124" i="6"/>
  <c r="L123" i="6" s="1"/>
  <c r="I125" i="6"/>
  <c r="I124" i="6" s="1"/>
  <c r="I123" i="6" s="1"/>
  <c r="J125" i="6"/>
  <c r="K125" i="6"/>
  <c r="K124" i="6" s="1"/>
  <c r="K123" i="6" s="1"/>
  <c r="L125" i="6"/>
  <c r="J127" i="6"/>
  <c r="J128" i="6"/>
  <c r="L128" i="6"/>
  <c r="L127" i="6" s="1"/>
  <c r="I129" i="6"/>
  <c r="I128" i="6" s="1"/>
  <c r="I127" i="6" s="1"/>
  <c r="J129" i="6"/>
  <c r="K129" i="6"/>
  <c r="K128" i="6" s="1"/>
  <c r="K127" i="6" s="1"/>
  <c r="L129" i="6"/>
  <c r="J131" i="6"/>
  <c r="J132" i="6"/>
  <c r="L132" i="6"/>
  <c r="L131" i="6" s="1"/>
  <c r="I133" i="6"/>
  <c r="I132" i="6" s="1"/>
  <c r="I131" i="6" s="1"/>
  <c r="J133" i="6"/>
  <c r="K133" i="6"/>
  <c r="K132" i="6" s="1"/>
  <c r="K131" i="6" s="1"/>
  <c r="L133" i="6"/>
  <c r="J135" i="6"/>
  <c r="J136" i="6"/>
  <c r="L136" i="6"/>
  <c r="L135" i="6" s="1"/>
  <c r="I137" i="6"/>
  <c r="I136" i="6" s="1"/>
  <c r="I135" i="6" s="1"/>
  <c r="J137" i="6"/>
  <c r="K137" i="6"/>
  <c r="K136" i="6" s="1"/>
  <c r="K135" i="6" s="1"/>
  <c r="L137" i="6"/>
  <c r="L140" i="6"/>
  <c r="I141" i="6"/>
  <c r="I140" i="6" s="1"/>
  <c r="I139" i="6" s="1"/>
  <c r="L141" i="6"/>
  <c r="I142" i="6"/>
  <c r="J142" i="6"/>
  <c r="J141" i="6" s="1"/>
  <c r="J140" i="6" s="1"/>
  <c r="J139" i="6" s="1"/>
  <c r="K142" i="6"/>
  <c r="K141" i="6" s="1"/>
  <c r="K140" i="6" s="1"/>
  <c r="L142" i="6"/>
  <c r="L145" i="6"/>
  <c r="I146" i="6"/>
  <c r="I145" i="6" s="1"/>
  <c r="L146" i="6"/>
  <c r="I147" i="6"/>
  <c r="J147" i="6"/>
  <c r="J146" i="6" s="1"/>
  <c r="J145" i="6" s="1"/>
  <c r="K147" i="6"/>
  <c r="K146" i="6" s="1"/>
  <c r="K145" i="6" s="1"/>
  <c r="L147" i="6"/>
  <c r="J150" i="6"/>
  <c r="L150" i="6"/>
  <c r="I151" i="6"/>
  <c r="I150" i="6" s="1"/>
  <c r="J151" i="6"/>
  <c r="K151" i="6"/>
  <c r="K150" i="6" s="1"/>
  <c r="L151" i="6"/>
  <c r="J153" i="6"/>
  <c r="J154" i="6"/>
  <c r="L154" i="6"/>
  <c r="L153" i="6" s="1"/>
  <c r="I155" i="6"/>
  <c r="I154" i="6" s="1"/>
  <c r="I153" i="6" s="1"/>
  <c r="J155" i="6"/>
  <c r="K155" i="6"/>
  <c r="K154" i="6" s="1"/>
  <c r="K153" i="6" s="1"/>
  <c r="L155" i="6"/>
  <c r="I160" i="6"/>
  <c r="L160" i="6"/>
  <c r="I161" i="6"/>
  <c r="J161" i="6"/>
  <c r="J160" i="6" s="1"/>
  <c r="J159" i="6" s="1"/>
  <c r="J158" i="6" s="1"/>
  <c r="K161" i="6"/>
  <c r="K160" i="6" s="1"/>
  <c r="K159" i="6" s="1"/>
  <c r="K158" i="6" s="1"/>
  <c r="L161" i="6"/>
  <c r="J165" i="6"/>
  <c r="L165" i="6"/>
  <c r="L159" i="6" s="1"/>
  <c r="L158" i="6" s="1"/>
  <c r="I166" i="6"/>
  <c r="I165" i="6" s="1"/>
  <c r="J166" i="6"/>
  <c r="K166" i="6"/>
  <c r="K165" i="6" s="1"/>
  <c r="L166" i="6"/>
  <c r="L169" i="6"/>
  <c r="I170" i="6"/>
  <c r="I169" i="6" s="1"/>
  <c r="L170" i="6"/>
  <c r="I171" i="6"/>
  <c r="J171" i="6"/>
  <c r="J170" i="6" s="1"/>
  <c r="J169" i="6" s="1"/>
  <c r="J168" i="6" s="1"/>
  <c r="K171" i="6"/>
  <c r="K170" i="6" s="1"/>
  <c r="K169" i="6" s="1"/>
  <c r="L171" i="6"/>
  <c r="I174" i="6"/>
  <c r="I173" i="6" s="1"/>
  <c r="L174" i="6"/>
  <c r="I175" i="6"/>
  <c r="J175" i="6"/>
  <c r="J174" i="6" s="1"/>
  <c r="J173" i="6" s="1"/>
  <c r="K175" i="6"/>
  <c r="K174" i="6" s="1"/>
  <c r="L175" i="6"/>
  <c r="J179" i="6"/>
  <c r="L179" i="6"/>
  <c r="L173" i="6" s="1"/>
  <c r="I180" i="6"/>
  <c r="I179" i="6" s="1"/>
  <c r="J180" i="6"/>
  <c r="K180" i="6"/>
  <c r="K179" i="6" s="1"/>
  <c r="L180" i="6"/>
  <c r="J187" i="6"/>
  <c r="K187" i="6"/>
  <c r="I188" i="6"/>
  <c r="I187" i="6" s="1"/>
  <c r="J188" i="6"/>
  <c r="K188" i="6"/>
  <c r="L188" i="6"/>
  <c r="L187" i="6" s="1"/>
  <c r="I190" i="6"/>
  <c r="L190" i="6"/>
  <c r="I191" i="6"/>
  <c r="J191" i="6"/>
  <c r="J190" i="6" s="1"/>
  <c r="K191" i="6"/>
  <c r="K190" i="6" s="1"/>
  <c r="L191" i="6"/>
  <c r="J195" i="6"/>
  <c r="L195" i="6"/>
  <c r="I196" i="6"/>
  <c r="I195" i="6" s="1"/>
  <c r="J196" i="6"/>
  <c r="K196" i="6"/>
  <c r="K195" i="6" s="1"/>
  <c r="L196" i="6"/>
  <c r="J201" i="6"/>
  <c r="K201" i="6"/>
  <c r="I202" i="6"/>
  <c r="I201" i="6" s="1"/>
  <c r="J202" i="6"/>
  <c r="K202" i="6"/>
  <c r="L202" i="6"/>
  <c r="L201" i="6" s="1"/>
  <c r="I206" i="6"/>
  <c r="L206" i="6"/>
  <c r="I207" i="6"/>
  <c r="J207" i="6"/>
  <c r="J206" i="6" s="1"/>
  <c r="K207" i="6"/>
  <c r="K206" i="6" s="1"/>
  <c r="L207" i="6"/>
  <c r="L209" i="6"/>
  <c r="I210" i="6"/>
  <c r="I209" i="6" s="1"/>
  <c r="L210" i="6"/>
  <c r="I211" i="6"/>
  <c r="J211" i="6"/>
  <c r="J210" i="6" s="1"/>
  <c r="J209" i="6" s="1"/>
  <c r="K211" i="6"/>
  <c r="K210" i="6" s="1"/>
  <c r="K209" i="6" s="1"/>
  <c r="L211" i="6"/>
  <c r="I217" i="6"/>
  <c r="L217" i="6"/>
  <c r="I218" i="6"/>
  <c r="J218" i="6"/>
  <c r="J217" i="6" s="1"/>
  <c r="J216" i="6" s="1"/>
  <c r="K218" i="6"/>
  <c r="K217" i="6" s="1"/>
  <c r="L218" i="6"/>
  <c r="J220" i="6"/>
  <c r="L220" i="6"/>
  <c r="L216" i="6" s="1"/>
  <c r="I221" i="6"/>
  <c r="I220" i="6" s="1"/>
  <c r="J221" i="6"/>
  <c r="K221" i="6"/>
  <c r="K220" i="6" s="1"/>
  <c r="L221" i="6"/>
  <c r="J228" i="6"/>
  <c r="J229" i="6"/>
  <c r="L229" i="6"/>
  <c r="L228" i="6" s="1"/>
  <c r="I230" i="6"/>
  <c r="I229" i="6" s="1"/>
  <c r="I228" i="6" s="1"/>
  <c r="J230" i="6"/>
  <c r="K230" i="6"/>
  <c r="K229" i="6" s="1"/>
  <c r="K228" i="6" s="1"/>
  <c r="L230" i="6"/>
  <c r="J232" i="6"/>
  <c r="J233" i="6"/>
  <c r="L233" i="6"/>
  <c r="L232" i="6" s="1"/>
  <c r="I234" i="6"/>
  <c r="I233" i="6" s="1"/>
  <c r="I232" i="6" s="1"/>
  <c r="J234" i="6"/>
  <c r="K234" i="6"/>
  <c r="K233" i="6" s="1"/>
  <c r="K232" i="6" s="1"/>
  <c r="L234" i="6"/>
  <c r="I240" i="6"/>
  <c r="I239" i="6" s="1"/>
  <c r="L240" i="6"/>
  <c r="I241" i="6"/>
  <c r="J241" i="6"/>
  <c r="J240" i="6" s="1"/>
  <c r="K241" i="6"/>
  <c r="K240" i="6" s="1"/>
  <c r="L241" i="6"/>
  <c r="I243" i="6"/>
  <c r="J243" i="6"/>
  <c r="K243" i="6"/>
  <c r="L243" i="6"/>
  <c r="I246" i="6"/>
  <c r="J246" i="6"/>
  <c r="K246" i="6"/>
  <c r="L246" i="6"/>
  <c r="J249" i="6"/>
  <c r="K249" i="6"/>
  <c r="I250" i="6"/>
  <c r="I249" i="6" s="1"/>
  <c r="J250" i="6"/>
  <c r="K250" i="6"/>
  <c r="L250" i="6"/>
  <c r="L249" i="6" s="1"/>
  <c r="I253" i="6"/>
  <c r="L253" i="6"/>
  <c r="I254" i="6"/>
  <c r="J254" i="6"/>
  <c r="J253" i="6" s="1"/>
  <c r="K254" i="6"/>
  <c r="K253" i="6" s="1"/>
  <c r="L254" i="6"/>
  <c r="L257" i="6"/>
  <c r="I258" i="6"/>
  <c r="I257" i="6" s="1"/>
  <c r="J258" i="6"/>
  <c r="J257" i="6" s="1"/>
  <c r="K258" i="6"/>
  <c r="K257" i="6" s="1"/>
  <c r="L258" i="6"/>
  <c r="J261" i="6"/>
  <c r="K261" i="6"/>
  <c r="I262" i="6"/>
  <c r="I261" i="6" s="1"/>
  <c r="J262" i="6"/>
  <c r="K262" i="6"/>
  <c r="L262" i="6"/>
  <c r="L261" i="6" s="1"/>
  <c r="I264" i="6"/>
  <c r="L264" i="6"/>
  <c r="I265" i="6"/>
  <c r="J265" i="6"/>
  <c r="J264" i="6" s="1"/>
  <c r="K265" i="6"/>
  <c r="K264" i="6" s="1"/>
  <c r="L265" i="6"/>
  <c r="L267" i="6"/>
  <c r="I268" i="6"/>
  <c r="I267" i="6" s="1"/>
  <c r="J268" i="6"/>
  <c r="J267" i="6" s="1"/>
  <c r="K268" i="6"/>
  <c r="K267" i="6" s="1"/>
  <c r="L268" i="6"/>
  <c r="L272" i="6"/>
  <c r="I273" i="6"/>
  <c r="I272" i="6" s="1"/>
  <c r="J273" i="6"/>
  <c r="J272" i="6" s="1"/>
  <c r="K273" i="6"/>
  <c r="K272" i="6" s="1"/>
  <c r="L273" i="6"/>
  <c r="I275" i="6"/>
  <c r="J275" i="6"/>
  <c r="K275" i="6"/>
  <c r="L275" i="6"/>
  <c r="I278" i="6"/>
  <c r="J278" i="6"/>
  <c r="K278" i="6"/>
  <c r="L278" i="6"/>
  <c r="I281" i="6"/>
  <c r="L281" i="6"/>
  <c r="I282" i="6"/>
  <c r="J282" i="6"/>
  <c r="J281" i="6" s="1"/>
  <c r="K282" i="6"/>
  <c r="K281" i="6" s="1"/>
  <c r="L282" i="6"/>
  <c r="J285" i="6"/>
  <c r="L285" i="6"/>
  <c r="I286" i="6"/>
  <c r="I285" i="6" s="1"/>
  <c r="J286" i="6"/>
  <c r="K286" i="6"/>
  <c r="K285" i="6" s="1"/>
  <c r="L286" i="6"/>
  <c r="J289" i="6"/>
  <c r="K289" i="6"/>
  <c r="I290" i="6"/>
  <c r="I289" i="6" s="1"/>
  <c r="J290" i="6"/>
  <c r="K290" i="6"/>
  <c r="L290" i="6"/>
  <c r="L289" i="6" s="1"/>
  <c r="I293" i="6"/>
  <c r="L293" i="6"/>
  <c r="I294" i="6"/>
  <c r="J294" i="6"/>
  <c r="J293" i="6" s="1"/>
  <c r="K294" i="6"/>
  <c r="K293" i="6" s="1"/>
  <c r="L294" i="6"/>
  <c r="J296" i="6"/>
  <c r="L296" i="6"/>
  <c r="I297" i="6"/>
  <c r="I296" i="6" s="1"/>
  <c r="J297" i="6"/>
  <c r="K297" i="6"/>
  <c r="K296" i="6" s="1"/>
  <c r="L297" i="6"/>
  <c r="J299" i="6"/>
  <c r="K299" i="6"/>
  <c r="I300" i="6"/>
  <c r="I299" i="6" s="1"/>
  <c r="J300" i="6"/>
  <c r="K300" i="6"/>
  <c r="L300" i="6"/>
  <c r="L299" i="6" s="1"/>
  <c r="I306" i="6"/>
  <c r="I305" i="6" s="1"/>
  <c r="J306" i="6"/>
  <c r="J305" i="6" s="1"/>
  <c r="K306" i="6"/>
  <c r="K305" i="6" s="1"/>
  <c r="L306" i="6"/>
  <c r="I308" i="6"/>
  <c r="J308" i="6"/>
  <c r="K308" i="6"/>
  <c r="L308" i="6"/>
  <c r="I311" i="6"/>
  <c r="J311" i="6"/>
  <c r="K311" i="6"/>
  <c r="L311" i="6"/>
  <c r="L305" i="6" s="1"/>
  <c r="L304" i="6" s="1"/>
  <c r="I314" i="6"/>
  <c r="L314" i="6"/>
  <c r="I315" i="6"/>
  <c r="J315" i="6"/>
  <c r="J314" i="6" s="1"/>
  <c r="K315" i="6"/>
  <c r="K314" i="6" s="1"/>
  <c r="L315" i="6"/>
  <c r="L318" i="6"/>
  <c r="I319" i="6"/>
  <c r="I318" i="6" s="1"/>
  <c r="J319" i="6"/>
  <c r="J318" i="6" s="1"/>
  <c r="K319" i="6"/>
  <c r="K318" i="6" s="1"/>
  <c r="L319" i="6"/>
  <c r="J322" i="6"/>
  <c r="K322" i="6"/>
  <c r="I323" i="6"/>
  <c r="I322" i="6" s="1"/>
  <c r="J323" i="6"/>
  <c r="K323" i="6"/>
  <c r="L323" i="6"/>
  <c r="L322" i="6" s="1"/>
  <c r="I326" i="6"/>
  <c r="L326" i="6"/>
  <c r="I327" i="6"/>
  <c r="J327" i="6"/>
  <c r="J326" i="6" s="1"/>
  <c r="K327" i="6"/>
  <c r="K326" i="6" s="1"/>
  <c r="L327" i="6"/>
  <c r="L329" i="6"/>
  <c r="I330" i="6"/>
  <c r="I329" i="6" s="1"/>
  <c r="J330" i="6"/>
  <c r="J329" i="6" s="1"/>
  <c r="K330" i="6"/>
  <c r="K329" i="6" s="1"/>
  <c r="L330" i="6"/>
  <c r="J332" i="6"/>
  <c r="K332" i="6"/>
  <c r="I333" i="6"/>
  <c r="I332" i="6" s="1"/>
  <c r="J333" i="6"/>
  <c r="K333" i="6"/>
  <c r="L333" i="6"/>
  <c r="L332" i="6" s="1"/>
  <c r="J337" i="6"/>
  <c r="K337" i="6"/>
  <c r="K336" i="6" s="1"/>
  <c r="I338" i="6"/>
  <c r="I337" i="6" s="1"/>
  <c r="J338" i="6"/>
  <c r="K338" i="6"/>
  <c r="L338" i="6"/>
  <c r="L337" i="6" s="1"/>
  <c r="I340" i="6"/>
  <c r="J340" i="6"/>
  <c r="K340" i="6"/>
  <c r="L340" i="6"/>
  <c r="I343" i="6"/>
  <c r="J343" i="6"/>
  <c r="K343" i="6"/>
  <c r="L343" i="6"/>
  <c r="L346" i="6"/>
  <c r="I347" i="6"/>
  <c r="I346" i="6" s="1"/>
  <c r="J347" i="6"/>
  <c r="J346" i="6" s="1"/>
  <c r="K347" i="6"/>
  <c r="K346" i="6" s="1"/>
  <c r="L347" i="6"/>
  <c r="J350" i="6"/>
  <c r="K350" i="6"/>
  <c r="I351" i="6"/>
  <c r="I350" i="6" s="1"/>
  <c r="J351" i="6"/>
  <c r="K351" i="6"/>
  <c r="L351" i="6"/>
  <c r="L350" i="6" s="1"/>
  <c r="I354" i="6"/>
  <c r="I355" i="6"/>
  <c r="J355" i="6"/>
  <c r="J354" i="6" s="1"/>
  <c r="K355" i="6"/>
  <c r="K354" i="6" s="1"/>
  <c r="L355" i="6"/>
  <c r="L354" i="6" s="1"/>
  <c r="L358" i="6"/>
  <c r="I359" i="6"/>
  <c r="I358" i="6" s="1"/>
  <c r="J359" i="6"/>
  <c r="J358" i="6" s="1"/>
  <c r="K359" i="6"/>
  <c r="K358" i="6" s="1"/>
  <c r="L359" i="6"/>
  <c r="I361" i="6"/>
  <c r="J361" i="6"/>
  <c r="K361" i="6"/>
  <c r="I362" i="6"/>
  <c r="J362" i="6"/>
  <c r="K362" i="6"/>
  <c r="L362" i="6"/>
  <c r="L361" i="6" s="1"/>
  <c r="I364" i="6"/>
  <c r="I365" i="6"/>
  <c r="J365" i="6"/>
  <c r="J364" i="6" s="1"/>
  <c r="K365" i="6"/>
  <c r="K364" i="6" s="1"/>
  <c r="L365" i="6"/>
  <c r="L364" i="6" s="1"/>
  <c r="K36" i="4"/>
  <c r="J37" i="4"/>
  <c r="J36" i="4" s="1"/>
  <c r="K37" i="4"/>
  <c r="I38" i="4"/>
  <c r="I37" i="4" s="1"/>
  <c r="I36" i="4" s="1"/>
  <c r="I35" i="4" s="1"/>
  <c r="J38" i="4"/>
  <c r="K38" i="4"/>
  <c r="L38" i="4"/>
  <c r="L37" i="4" s="1"/>
  <c r="L36" i="4" s="1"/>
  <c r="I40" i="4"/>
  <c r="J40" i="4"/>
  <c r="K40" i="4"/>
  <c r="L40" i="4"/>
  <c r="L43" i="4"/>
  <c r="L42" i="4" s="1"/>
  <c r="I44" i="4"/>
  <c r="I43" i="4" s="1"/>
  <c r="I42" i="4" s="1"/>
  <c r="J44" i="4"/>
  <c r="J43" i="4" s="1"/>
  <c r="J42" i="4" s="1"/>
  <c r="K44" i="4"/>
  <c r="K43" i="4" s="1"/>
  <c r="K42" i="4" s="1"/>
  <c r="L44" i="4"/>
  <c r="L47" i="4"/>
  <c r="L46" i="4" s="1"/>
  <c r="I48" i="4"/>
  <c r="I47" i="4" s="1"/>
  <c r="I46" i="4" s="1"/>
  <c r="K48" i="4"/>
  <c r="K47" i="4" s="1"/>
  <c r="K46" i="4" s="1"/>
  <c r="L48" i="4"/>
  <c r="I49" i="4"/>
  <c r="J49" i="4"/>
  <c r="J48" i="4" s="1"/>
  <c r="J47" i="4" s="1"/>
  <c r="J46" i="4" s="1"/>
  <c r="K49" i="4"/>
  <c r="L49" i="4"/>
  <c r="J67" i="4"/>
  <c r="K67" i="4"/>
  <c r="I68" i="4"/>
  <c r="I67" i="4" s="1"/>
  <c r="J68" i="4"/>
  <c r="K68" i="4"/>
  <c r="L68" i="4"/>
  <c r="L67" i="4" s="1"/>
  <c r="L66" i="4" s="1"/>
  <c r="L65" i="4" s="1"/>
  <c r="I72" i="4"/>
  <c r="K72" i="4"/>
  <c r="K66" i="4" s="1"/>
  <c r="K65" i="4" s="1"/>
  <c r="L72" i="4"/>
  <c r="I73" i="4"/>
  <c r="J73" i="4"/>
  <c r="J72" i="4" s="1"/>
  <c r="K73" i="4"/>
  <c r="L73" i="4"/>
  <c r="L77" i="4"/>
  <c r="I78" i="4"/>
  <c r="I77" i="4" s="1"/>
  <c r="J78" i="4"/>
  <c r="J77" i="4" s="1"/>
  <c r="K78" i="4"/>
  <c r="K77" i="4" s="1"/>
  <c r="L78" i="4"/>
  <c r="L83" i="4"/>
  <c r="L82" i="4" s="1"/>
  <c r="I84" i="4"/>
  <c r="I83" i="4" s="1"/>
  <c r="I82" i="4" s="1"/>
  <c r="J84" i="4"/>
  <c r="J83" i="4" s="1"/>
  <c r="J82" i="4" s="1"/>
  <c r="K84" i="4"/>
  <c r="K83" i="4" s="1"/>
  <c r="K82" i="4" s="1"/>
  <c r="L84" i="4"/>
  <c r="L87" i="4"/>
  <c r="L86" i="4" s="1"/>
  <c r="I88" i="4"/>
  <c r="I87" i="4" s="1"/>
  <c r="I86" i="4" s="1"/>
  <c r="K88" i="4"/>
  <c r="K87" i="4" s="1"/>
  <c r="K86" i="4" s="1"/>
  <c r="L88" i="4"/>
  <c r="I89" i="4"/>
  <c r="J89" i="4"/>
  <c r="J88" i="4" s="1"/>
  <c r="J87" i="4" s="1"/>
  <c r="J86" i="4" s="1"/>
  <c r="K89" i="4"/>
  <c r="L89" i="4"/>
  <c r="K94" i="4"/>
  <c r="K93" i="4" s="1"/>
  <c r="J95" i="4"/>
  <c r="J94" i="4" s="1"/>
  <c r="K95" i="4"/>
  <c r="I96" i="4"/>
  <c r="I95" i="4" s="1"/>
  <c r="I94" i="4" s="1"/>
  <c r="I93" i="4" s="1"/>
  <c r="J96" i="4"/>
  <c r="K96" i="4"/>
  <c r="L96" i="4"/>
  <c r="L95" i="4" s="1"/>
  <c r="L94" i="4" s="1"/>
  <c r="L93" i="4" s="1"/>
  <c r="K99" i="4"/>
  <c r="J100" i="4"/>
  <c r="J99" i="4" s="1"/>
  <c r="K100" i="4"/>
  <c r="I101" i="4"/>
  <c r="I100" i="4" s="1"/>
  <c r="I99" i="4" s="1"/>
  <c r="J101" i="4"/>
  <c r="K101" i="4"/>
  <c r="L101" i="4"/>
  <c r="L100" i="4" s="1"/>
  <c r="L99" i="4" s="1"/>
  <c r="J105" i="4"/>
  <c r="K105" i="4"/>
  <c r="I106" i="4"/>
  <c r="I105" i="4" s="1"/>
  <c r="I104" i="4" s="1"/>
  <c r="J106" i="4"/>
  <c r="K106" i="4"/>
  <c r="L106" i="4"/>
  <c r="L105" i="4" s="1"/>
  <c r="L104" i="4" s="1"/>
  <c r="I109" i="4"/>
  <c r="K109" i="4"/>
  <c r="K104" i="4" s="1"/>
  <c r="L109" i="4"/>
  <c r="I110" i="4"/>
  <c r="J110" i="4"/>
  <c r="J109" i="4" s="1"/>
  <c r="K110" i="4"/>
  <c r="L110" i="4"/>
  <c r="K114" i="4"/>
  <c r="K113" i="4" s="1"/>
  <c r="J115" i="4"/>
  <c r="J114" i="4" s="1"/>
  <c r="K115" i="4"/>
  <c r="I116" i="4"/>
  <c r="I115" i="4" s="1"/>
  <c r="I114" i="4" s="1"/>
  <c r="J116" i="4"/>
  <c r="K116" i="4"/>
  <c r="L116" i="4"/>
  <c r="L115" i="4" s="1"/>
  <c r="L114" i="4" s="1"/>
  <c r="K119" i="4"/>
  <c r="J120" i="4"/>
  <c r="J119" i="4" s="1"/>
  <c r="K120" i="4"/>
  <c r="I121" i="4"/>
  <c r="I120" i="4" s="1"/>
  <c r="I119" i="4" s="1"/>
  <c r="J121" i="4"/>
  <c r="K121" i="4"/>
  <c r="L121" i="4"/>
  <c r="L120" i="4" s="1"/>
  <c r="L119" i="4" s="1"/>
  <c r="K123" i="4"/>
  <c r="J124" i="4"/>
  <c r="J123" i="4" s="1"/>
  <c r="K124" i="4"/>
  <c r="I125" i="4"/>
  <c r="I124" i="4" s="1"/>
  <c r="I123" i="4" s="1"/>
  <c r="J125" i="4"/>
  <c r="K125" i="4"/>
  <c r="L125" i="4"/>
  <c r="L124" i="4" s="1"/>
  <c r="L123" i="4" s="1"/>
  <c r="K127" i="4"/>
  <c r="J128" i="4"/>
  <c r="J127" i="4" s="1"/>
  <c r="K128" i="4"/>
  <c r="I129" i="4"/>
  <c r="I128" i="4" s="1"/>
  <c r="I127" i="4" s="1"/>
  <c r="J129" i="4"/>
  <c r="K129" i="4"/>
  <c r="L129" i="4"/>
  <c r="L128" i="4" s="1"/>
  <c r="L127" i="4" s="1"/>
  <c r="K131" i="4"/>
  <c r="J132" i="4"/>
  <c r="J131" i="4" s="1"/>
  <c r="K132" i="4"/>
  <c r="I133" i="4"/>
  <c r="I132" i="4" s="1"/>
  <c r="I131" i="4" s="1"/>
  <c r="J133" i="4"/>
  <c r="K133" i="4"/>
  <c r="L133" i="4"/>
  <c r="L132" i="4" s="1"/>
  <c r="L131" i="4" s="1"/>
  <c r="K135" i="4"/>
  <c r="J136" i="4"/>
  <c r="J135" i="4" s="1"/>
  <c r="K136" i="4"/>
  <c r="I137" i="4"/>
  <c r="I136" i="4" s="1"/>
  <c r="I135" i="4" s="1"/>
  <c r="J137" i="4"/>
  <c r="K137" i="4"/>
  <c r="L137" i="4"/>
  <c r="L136" i="4" s="1"/>
  <c r="L135" i="4" s="1"/>
  <c r="L141" i="4"/>
  <c r="L140" i="4" s="1"/>
  <c r="I142" i="4"/>
  <c r="I141" i="4" s="1"/>
  <c r="I140" i="4" s="1"/>
  <c r="J142" i="4"/>
  <c r="J141" i="4" s="1"/>
  <c r="J140" i="4" s="1"/>
  <c r="K142" i="4"/>
  <c r="K141" i="4" s="1"/>
  <c r="K140" i="4" s="1"/>
  <c r="K139" i="4" s="1"/>
  <c r="L142" i="4"/>
  <c r="L146" i="4"/>
  <c r="L145" i="4" s="1"/>
  <c r="I147" i="4"/>
  <c r="I146" i="4" s="1"/>
  <c r="I145" i="4" s="1"/>
  <c r="J147" i="4"/>
  <c r="J146" i="4" s="1"/>
  <c r="J145" i="4" s="1"/>
  <c r="K147" i="4"/>
  <c r="K146" i="4" s="1"/>
  <c r="K145" i="4" s="1"/>
  <c r="L147" i="4"/>
  <c r="J150" i="4"/>
  <c r="K150" i="4"/>
  <c r="I151" i="4"/>
  <c r="I150" i="4" s="1"/>
  <c r="J151" i="4"/>
  <c r="K151" i="4"/>
  <c r="L151" i="4"/>
  <c r="L150" i="4" s="1"/>
  <c r="K153" i="4"/>
  <c r="J154" i="4"/>
  <c r="J153" i="4" s="1"/>
  <c r="K154" i="4"/>
  <c r="I155" i="4"/>
  <c r="I154" i="4" s="1"/>
  <c r="I153" i="4" s="1"/>
  <c r="J155" i="4"/>
  <c r="K155" i="4"/>
  <c r="L155" i="4"/>
  <c r="L154" i="4" s="1"/>
  <c r="L153" i="4" s="1"/>
  <c r="L160" i="4"/>
  <c r="I161" i="4"/>
  <c r="I160" i="4" s="1"/>
  <c r="J161" i="4"/>
  <c r="J160" i="4" s="1"/>
  <c r="J159" i="4" s="1"/>
  <c r="J158" i="4" s="1"/>
  <c r="K161" i="4"/>
  <c r="K160" i="4" s="1"/>
  <c r="K159" i="4" s="1"/>
  <c r="K158" i="4" s="1"/>
  <c r="L161" i="4"/>
  <c r="J165" i="4"/>
  <c r="K165" i="4"/>
  <c r="I166" i="4"/>
  <c r="I165" i="4" s="1"/>
  <c r="J166" i="4"/>
  <c r="K166" i="4"/>
  <c r="L166" i="4"/>
  <c r="L165" i="4" s="1"/>
  <c r="L170" i="4"/>
  <c r="L169" i="4" s="1"/>
  <c r="I171" i="4"/>
  <c r="I170" i="4" s="1"/>
  <c r="I169" i="4" s="1"/>
  <c r="J171" i="4"/>
  <c r="J170" i="4" s="1"/>
  <c r="J169" i="4" s="1"/>
  <c r="K171" i="4"/>
  <c r="K170" i="4" s="1"/>
  <c r="K169" i="4" s="1"/>
  <c r="L171" i="4"/>
  <c r="L174" i="4"/>
  <c r="L173" i="4" s="1"/>
  <c r="I175" i="4"/>
  <c r="I174" i="4" s="1"/>
  <c r="I173" i="4" s="1"/>
  <c r="J175" i="4"/>
  <c r="J174" i="4" s="1"/>
  <c r="J173" i="4" s="1"/>
  <c r="K175" i="4"/>
  <c r="K174" i="4" s="1"/>
  <c r="K173" i="4" s="1"/>
  <c r="L175" i="4"/>
  <c r="J179" i="4"/>
  <c r="K179" i="4"/>
  <c r="I180" i="4"/>
  <c r="I179" i="4" s="1"/>
  <c r="J180" i="4"/>
  <c r="K180" i="4"/>
  <c r="L180" i="4"/>
  <c r="L179" i="4" s="1"/>
  <c r="I187" i="4"/>
  <c r="I186" i="4" s="1"/>
  <c r="K187" i="4"/>
  <c r="K186" i="4" s="1"/>
  <c r="K185" i="4" s="1"/>
  <c r="L187" i="4"/>
  <c r="I188" i="4"/>
  <c r="J188" i="4"/>
  <c r="J187" i="4" s="1"/>
  <c r="J186" i="4" s="1"/>
  <c r="J185" i="4" s="1"/>
  <c r="K188" i="4"/>
  <c r="L188" i="4"/>
  <c r="L190" i="4"/>
  <c r="I191" i="4"/>
  <c r="I190" i="4" s="1"/>
  <c r="J191" i="4"/>
  <c r="J190" i="4" s="1"/>
  <c r="K191" i="4"/>
  <c r="K190" i="4" s="1"/>
  <c r="L191" i="4"/>
  <c r="J195" i="4"/>
  <c r="K195" i="4"/>
  <c r="I196" i="4"/>
  <c r="I195" i="4" s="1"/>
  <c r="J196" i="4"/>
  <c r="K196" i="4"/>
  <c r="L196" i="4"/>
  <c r="L195" i="4" s="1"/>
  <c r="L186" i="4" s="1"/>
  <c r="I201" i="4"/>
  <c r="K201" i="4"/>
  <c r="L201" i="4"/>
  <c r="I202" i="4"/>
  <c r="J202" i="4"/>
  <c r="J201" i="4" s="1"/>
  <c r="K202" i="4"/>
  <c r="L202" i="4"/>
  <c r="L206" i="4"/>
  <c r="I207" i="4"/>
  <c r="I206" i="4" s="1"/>
  <c r="J207" i="4"/>
  <c r="J206" i="4" s="1"/>
  <c r="K207" i="4"/>
  <c r="K206" i="4" s="1"/>
  <c r="L207" i="4"/>
  <c r="L210" i="4"/>
  <c r="L209" i="4" s="1"/>
  <c r="I211" i="4"/>
  <c r="I210" i="4" s="1"/>
  <c r="I209" i="4" s="1"/>
  <c r="J211" i="4"/>
  <c r="J210" i="4" s="1"/>
  <c r="J209" i="4" s="1"/>
  <c r="K211" i="4"/>
  <c r="K210" i="4" s="1"/>
  <c r="K209" i="4" s="1"/>
  <c r="L211" i="4"/>
  <c r="L217" i="4"/>
  <c r="L216" i="4" s="1"/>
  <c r="I218" i="4"/>
  <c r="I217" i="4" s="1"/>
  <c r="I216" i="4" s="1"/>
  <c r="J218" i="4"/>
  <c r="J217" i="4" s="1"/>
  <c r="J216" i="4" s="1"/>
  <c r="K218" i="4"/>
  <c r="K217" i="4" s="1"/>
  <c r="K216" i="4" s="1"/>
  <c r="L218" i="4"/>
  <c r="I220" i="4"/>
  <c r="J220" i="4"/>
  <c r="I221" i="4"/>
  <c r="J221" i="4"/>
  <c r="K221" i="4"/>
  <c r="K220" i="4" s="1"/>
  <c r="L221" i="4"/>
  <c r="L220" i="4" s="1"/>
  <c r="J229" i="4"/>
  <c r="J228" i="4" s="1"/>
  <c r="I230" i="4"/>
  <c r="I229" i="4" s="1"/>
  <c r="I228" i="4" s="1"/>
  <c r="J230" i="4"/>
  <c r="K230" i="4"/>
  <c r="K229" i="4" s="1"/>
  <c r="K228" i="4" s="1"/>
  <c r="L230" i="4"/>
  <c r="L229" i="4" s="1"/>
  <c r="L228" i="4" s="1"/>
  <c r="J233" i="4"/>
  <c r="J232" i="4" s="1"/>
  <c r="I234" i="4"/>
  <c r="I233" i="4" s="1"/>
  <c r="I232" i="4" s="1"/>
  <c r="J234" i="4"/>
  <c r="K234" i="4"/>
  <c r="K233" i="4" s="1"/>
  <c r="K232" i="4" s="1"/>
  <c r="L234" i="4"/>
  <c r="L233" i="4" s="1"/>
  <c r="L232" i="4" s="1"/>
  <c r="J240" i="4"/>
  <c r="L240" i="4"/>
  <c r="I241" i="4"/>
  <c r="I240" i="4" s="1"/>
  <c r="J241" i="4"/>
  <c r="K241" i="4"/>
  <c r="K240" i="4" s="1"/>
  <c r="L241" i="4"/>
  <c r="I243" i="4"/>
  <c r="J243" i="4"/>
  <c r="K243" i="4"/>
  <c r="L243" i="4"/>
  <c r="I246" i="4"/>
  <c r="J246" i="4"/>
  <c r="K246" i="4"/>
  <c r="L246" i="4"/>
  <c r="K249" i="4"/>
  <c r="I250" i="4"/>
  <c r="I249" i="4" s="1"/>
  <c r="J250" i="4"/>
  <c r="J249" i="4" s="1"/>
  <c r="K250" i="4"/>
  <c r="L250" i="4"/>
  <c r="L249" i="4" s="1"/>
  <c r="I253" i="4"/>
  <c r="L253" i="4"/>
  <c r="I254" i="4"/>
  <c r="J254" i="4"/>
  <c r="J253" i="4" s="1"/>
  <c r="K254" i="4"/>
  <c r="K253" i="4" s="1"/>
  <c r="L254" i="4"/>
  <c r="J257" i="4"/>
  <c r="I258" i="4"/>
  <c r="I257" i="4" s="1"/>
  <c r="J258" i="4"/>
  <c r="K258" i="4"/>
  <c r="K257" i="4" s="1"/>
  <c r="L258" i="4"/>
  <c r="L257" i="4" s="1"/>
  <c r="K261" i="4"/>
  <c r="I262" i="4"/>
  <c r="I261" i="4" s="1"/>
  <c r="J262" i="4"/>
  <c r="J261" i="4" s="1"/>
  <c r="K262" i="4"/>
  <c r="L262" i="4"/>
  <c r="L261" i="4" s="1"/>
  <c r="I264" i="4"/>
  <c r="L264" i="4"/>
  <c r="I265" i="4"/>
  <c r="J265" i="4"/>
  <c r="J264" i="4" s="1"/>
  <c r="K265" i="4"/>
  <c r="K264" i="4" s="1"/>
  <c r="L265" i="4"/>
  <c r="J267" i="4"/>
  <c r="I268" i="4"/>
  <c r="I267" i="4" s="1"/>
  <c r="J268" i="4"/>
  <c r="K268" i="4"/>
  <c r="K267" i="4" s="1"/>
  <c r="L268" i="4"/>
  <c r="L267" i="4" s="1"/>
  <c r="J272" i="4"/>
  <c r="I273" i="4"/>
  <c r="I272" i="4" s="1"/>
  <c r="J273" i="4"/>
  <c r="K273" i="4"/>
  <c r="K272" i="4" s="1"/>
  <c r="L273" i="4"/>
  <c r="L272" i="4" s="1"/>
  <c r="I275" i="4"/>
  <c r="J275" i="4"/>
  <c r="K275" i="4"/>
  <c r="L275" i="4"/>
  <c r="I278" i="4"/>
  <c r="J278" i="4"/>
  <c r="K278" i="4"/>
  <c r="L278" i="4"/>
  <c r="I281" i="4"/>
  <c r="L281" i="4"/>
  <c r="I282" i="4"/>
  <c r="J282" i="4"/>
  <c r="J281" i="4" s="1"/>
  <c r="K282" i="4"/>
  <c r="K281" i="4" s="1"/>
  <c r="L282" i="4"/>
  <c r="J285" i="4"/>
  <c r="I286" i="4"/>
  <c r="I285" i="4" s="1"/>
  <c r="J286" i="4"/>
  <c r="K286" i="4"/>
  <c r="K285" i="4" s="1"/>
  <c r="L286" i="4"/>
  <c r="L285" i="4" s="1"/>
  <c r="K289" i="4"/>
  <c r="I290" i="4"/>
  <c r="I289" i="4" s="1"/>
  <c r="J290" i="4"/>
  <c r="J289" i="4" s="1"/>
  <c r="K290" i="4"/>
  <c r="L290" i="4"/>
  <c r="L289" i="4" s="1"/>
  <c r="L293" i="4"/>
  <c r="I294" i="4"/>
  <c r="I293" i="4" s="1"/>
  <c r="J294" i="4"/>
  <c r="J293" i="4" s="1"/>
  <c r="K294" i="4"/>
  <c r="K293" i="4" s="1"/>
  <c r="L294" i="4"/>
  <c r="J296" i="4"/>
  <c r="I297" i="4"/>
  <c r="I296" i="4" s="1"/>
  <c r="J297" i="4"/>
  <c r="K297" i="4"/>
  <c r="K296" i="4" s="1"/>
  <c r="L297" i="4"/>
  <c r="L296" i="4" s="1"/>
  <c r="K299" i="4"/>
  <c r="I300" i="4"/>
  <c r="I299" i="4" s="1"/>
  <c r="J300" i="4"/>
  <c r="J299" i="4" s="1"/>
  <c r="K300" i="4"/>
  <c r="L300" i="4"/>
  <c r="L299" i="4" s="1"/>
  <c r="I306" i="4"/>
  <c r="J306" i="4"/>
  <c r="K306" i="4"/>
  <c r="K305" i="4" s="1"/>
  <c r="K304" i="4" s="1"/>
  <c r="L306" i="4"/>
  <c r="L305" i="4" s="1"/>
  <c r="I308" i="4"/>
  <c r="I305" i="4" s="1"/>
  <c r="J308" i="4"/>
  <c r="K308" i="4"/>
  <c r="L308" i="4"/>
  <c r="I311" i="4"/>
  <c r="J311" i="4"/>
  <c r="J305" i="4" s="1"/>
  <c r="K311" i="4"/>
  <c r="L311" i="4"/>
  <c r="L314" i="4"/>
  <c r="I315" i="4"/>
  <c r="I314" i="4" s="1"/>
  <c r="J315" i="4"/>
  <c r="J314" i="4" s="1"/>
  <c r="K315" i="4"/>
  <c r="K314" i="4" s="1"/>
  <c r="L315" i="4"/>
  <c r="J318" i="4"/>
  <c r="I319" i="4"/>
  <c r="I318" i="4" s="1"/>
  <c r="J319" i="4"/>
  <c r="K319" i="4"/>
  <c r="K318" i="4" s="1"/>
  <c r="L319" i="4"/>
  <c r="L318" i="4" s="1"/>
  <c r="I322" i="4"/>
  <c r="K322" i="4"/>
  <c r="I323" i="4"/>
  <c r="J323" i="4"/>
  <c r="J322" i="4" s="1"/>
  <c r="K323" i="4"/>
  <c r="L323" i="4"/>
  <c r="L322" i="4" s="1"/>
  <c r="J326" i="4"/>
  <c r="L326" i="4"/>
  <c r="I327" i="4"/>
  <c r="I326" i="4" s="1"/>
  <c r="J327" i="4"/>
  <c r="K327" i="4"/>
  <c r="K326" i="4" s="1"/>
  <c r="L327" i="4"/>
  <c r="J329" i="4"/>
  <c r="I330" i="4"/>
  <c r="I329" i="4" s="1"/>
  <c r="J330" i="4"/>
  <c r="K330" i="4"/>
  <c r="K329" i="4" s="1"/>
  <c r="L330" i="4"/>
  <c r="L329" i="4" s="1"/>
  <c r="I332" i="4"/>
  <c r="K332" i="4"/>
  <c r="L332" i="4"/>
  <c r="I333" i="4"/>
  <c r="J333" i="4"/>
  <c r="J332" i="4" s="1"/>
  <c r="K333" i="4"/>
  <c r="L333" i="4"/>
  <c r="K337" i="4"/>
  <c r="L337" i="4"/>
  <c r="I338" i="4"/>
  <c r="I337" i="4" s="1"/>
  <c r="J338" i="4"/>
  <c r="J337" i="4" s="1"/>
  <c r="K338" i="4"/>
  <c r="L338" i="4"/>
  <c r="I340" i="4"/>
  <c r="J340" i="4"/>
  <c r="K340" i="4"/>
  <c r="L340" i="4"/>
  <c r="I343" i="4"/>
  <c r="J343" i="4"/>
  <c r="K343" i="4"/>
  <c r="L343" i="4"/>
  <c r="J346" i="4"/>
  <c r="I347" i="4"/>
  <c r="I346" i="4" s="1"/>
  <c r="J347" i="4"/>
  <c r="K347" i="4"/>
  <c r="K346" i="4" s="1"/>
  <c r="L347" i="4"/>
  <c r="L346" i="4" s="1"/>
  <c r="K350" i="4"/>
  <c r="I351" i="4"/>
  <c r="I350" i="4" s="1"/>
  <c r="J351" i="4"/>
  <c r="J350" i="4" s="1"/>
  <c r="K351" i="4"/>
  <c r="L351" i="4"/>
  <c r="L350" i="4" s="1"/>
  <c r="L354" i="4"/>
  <c r="I355" i="4"/>
  <c r="I354" i="4" s="1"/>
  <c r="J355" i="4"/>
  <c r="J354" i="4" s="1"/>
  <c r="K355" i="4"/>
  <c r="K354" i="4" s="1"/>
  <c r="L355" i="4"/>
  <c r="J358" i="4"/>
  <c r="I359" i="4"/>
  <c r="I358" i="4" s="1"/>
  <c r="J359" i="4"/>
  <c r="K359" i="4"/>
  <c r="K358" i="4" s="1"/>
  <c r="L359" i="4"/>
  <c r="L358" i="4" s="1"/>
  <c r="K361" i="4"/>
  <c r="I362" i="4"/>
  <c r="I361" i="4" s="1"/>
  <c r="J362" i="4"/>
  <c r="J361" i="4" s="1"/>
  <c r="K362" i="4"/>
  <c r="L362" i="4"/>
  <c r="L361" i="4" s="1"/>
  <c r="I364" i="4"/>
  <c r="L364" i="4"/>
  <c r="I365" i="4"/>
  <c r="J365" i="4"/>
  <c r="J364" i="4" s="1"/>
  <c r="K365" i="4"/>
  <c r="K364" i="4" s="1"/>
  <c r="L365" i="4"/>
  <c r="I38" i="3"/>
  <c r="I37" i="3" s="1"/>
  <c r="I36" i="3" s="1"/>
  <c r="J38" i="3"/>
  <c r="J37" i="3" s="1"/>
  <c r="J36" i="3" s="1"/>
  <c r="K38" i="3"/>
  <c r="K37" i="3" s="1"/>
  <c r="K36" i="3" s="1"/>
  <c r="L38" i="3"/>
  <c r="L37" i="3" s="1"/>
  <c r="L36" i="3" s="1"/>
  <c r="I40" i="3"/>
  <c r="J40" i="3"/>
  <c r="K40" i="3"/>
  <c r="L40" i="3"/>
  <c r="L43" i="3"/>
  <c r="L42" i="3" s="1"/>
  <c r="I44" i="3"/>
  <c r="I43" i="3" s="1"/>
  <c r="I42" i="3" s="1"/>
  <c r="J44" i="3"/>
  <c r="J43" i="3" s="1"/>
  <c r="J42" i="3" s="1"/>
  <c r="K44" i="3"/>
  <c r="K43" i="3" s="1"/>
  <c r="K42" i="3" s="1"/>
  <c r="L44" i="3"/>
  <c r="K48" i="3"/>
  <c r="K47" i="3" s="1"/>
  <c r="K46" i="3" s="1"/>
  <c r="I49" i="3"/>
  <c r="I48" i="3" s="1"/>
  <c r="I47" i="3" s="1"/>
  <c r="I46" i="3" s="1"/>
  <c r="J49" i="3"/>
  <c r="J48" i="3" s="1"/>
  <c r="J47" i="3" s="1"/>
  <c r="J46" i="3" s="1"/>
  <c r="K49" i="3"/>
  <c r="L49" i="3"/>
  <c r="L48" i="3" s="1"/>
  <c r="L47" i="3" s="1"/>
  <c r="L46" i="3" s="1"/>
  <c r="I67" i="3"/>
  <c r="J67" i="3"/>
  <c r="K67" i="3"/>
  <c r="I68" i="3"/>
  <c r="J68" i="3"/>
  <c r="K68" i="3"/>
  <c r="L68" i="3"/>
  <c r="L67" i="3" s="1"/>
  <c r="K72" i="3"/>
  <c r="I73" i="3"/>
  <c r="I72" i="3" s="1"/>
  <c r="J73" i="3"/>
  <c r="J72" i="3" s="1"/>
  <c r="K73" i="3"/>
  <c r="L73" i="3"/>
  <c r="L72" i="3" s="1"/>
  <c r="L77" i="3"/>
  <c r="I78" i="3"/>
  <c r="I77" i="3" s="1"/>
  <c r="J78" i="3"/>
  <c r="J77" i="3" s="1"/>
  <c r="K78" i="3"/>
  <c r="K77" i="3" s="1"/>
  <c r="L78" i="3"/>
  <c r="L83" i="3"/>
  <c r="L82" i="3" s="1"/>
  <c r="I84" i="3"/>
  <c r="I83" i="3" s="1"/>
  <c r="I82" i="3" s="1"/>
  <c r="J84" i="3"/>
  <c r="J83" i="3" s="1"/>
  <c r="J82" i="3" s="1"/>
  <c r="K84" i="3"/>
  <c r="K83" i="3" s="1"/>
  <c r="K82" i="3" s="1"/>
  <c r="L84" i="3"/>
  <c r="K88" i="3"/>
  <c r="K87" i="3" s="1"/>
  <c r="K86" i="3" s="1"/>
  <c r="I89" i="3"/>
  <c r="I88" i="3" s="1"/>
  <c r="I87" i="3" s="1"/>
  <c r="I86" i="3" s="1"/>
  <c r="J89" i="3"/>
  <c r="J88" i="3" s="1"/>
  <c r="J87" i="3" s="1"/>
  <c r="J86" i="3" s="1"/>
  <c r="K89" i="3"/>
  <c r="L89" i="3"/>
  <c r="L88" i="3" s="1"/>
  <c r="L87" i="3" s="1"/>
  <c r="L86" i="3" s="1"/>
  <c r="K94" i="3"/>
  <c r="K93" i="3" s="1"/>
  <c r="I95" i="3"/>
  <c r="I94" i="3" s="1"/>
  <c r="J95" i="3"/>
  <c r="J94" i="3" s="1"/>
  <c r="K95" i="3"/>
  <c r="I96" i="3"/>
  <c r="J96" i="3"/>
  <c r="K96" i="3"/>
  <c r="L96" i="3"/>
  <c r="L95" i="3" s="1"/>
  <c r="L94" i="3" s="1"/>
  <c r="K99" i="3"/>
  <c r="J100" i="3"/>
  <c r="J99" i="3" s="1"/>
  <c r="K100" i="3"/>
  <c r="I101" i="3"/>
  <c r="I100" i="3" s="1"/>
  <c r="I99" i="3" s="1"/>
  <c r="J101" i="3"/>
  <c r="K101" i="3"/>
  <c r="L101" i="3"/>
  <c r="L100" i="3" s="1"/>
  <c r="L99" i="3" s="1"/>
  <c r="J105" i="3"/>
  <c r="I106" i="3"/>
  <c r="I105" i="3" s="1"/>
  <c r="J106" i="3"/>
  <c r="K106" i="3"/>
  <c r="K105" i="3" s="1"/>
  <c r="K104" i="3" s="1"/>
  <c r="L106" i="3"/>
  <c r="L105" i="3" s="1"/>
  <c r="K109" i="3"/>
  <c r="I110" i="3"/>
  <c r="I109" i="3" s="1"/>
  <c r="J110" i="3"/>
  <c r="J109" i="3" s="1"/>
  <c r="K110" i="3"/>
  <c r="L110" i="3"/>
  <c r="L109" i="3" s="1"/>
  <c r="I116" i="3"/>
  <c r="I115" i="3" s="1"/>
  <c r="I114" i="3" s="1"/>
  <c r="J116" i="3"/>
  <c r="J115" i="3" s="1"/>
  <c r="J114" i="3" s="1"/>
  <c r="J113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7" i="3"/>
  <c r="I136" i="3" s="1"/>
  <c r="I135" i="3" s="1"/>
  <c r="J137" i="3"/>
  <c r="J136" i="3" s="1"/>
  <c r="J135" i="3" s="1"/>
  <c r="K137" i="3"/>
  <c r="K136" i="3" s="1"/>
  <c r="K135" i="3" s="1"/>
  <c r="L137" i="3"/>
  <c r="L136" i="3" s="1"/>
  <c r="L135" i="3" s="1"/>
  <c r="J141" i="3"/>
  <c r="J140" i="3" s="1"/>
  <c r="J139" i="3" s="1"/>
  <c r="L141" i="3"/>
  <c r="L140" i="3" s="1"/>
  <c r="L139" i="3" s="1"/>
  <c r="I142" i="3"/>
  <c r="I141" i="3" s="1"/>
  <c r="I140" i="3" s="1"/>
  <c r="J142" i="3"/>
  <c r="K142" i="3"/>
  <c r="K141" i="3" s="1"/>
  <c r="K140" i="3" s="1"/>
  <c r="L142" i="3"/>
  <c r="J146" i="3"/>
  <c r="J145" i="3" s="1"/>
  <c r="L146" i="3"/>
  <c r="L145" i="3" s="1"/>
  <c r="I147" i="3"/>
  <c r="I146" i="3" s="1"/>
  <c r="I145" i="3" s="1"/>
  <c r="J147" i="3"/>
  <c r="K147" i="3"/>
  <c r="K146" i="3" s="1"/>
  <c r="K145" i="3" s="1"/>
  <c r="L147" i="3"/>
  <c r="I151" i="3"/>
  <c r="I150" i="3" s="1"/>
  <c r="J151" i="3"/>
  <c r="J150" i="3" s="1"/>
  <c r="K151" i="3"/>
  <c r="K150" i="3" s="1"/>
  <c r="L151" i="3"/>
  <c r="L150" i="3" s="1"/>
  <c r="I155" i="3"/>
  <c r="I154" i="3" s="1"/>
  <c r="I153" i="3" s="1"/>
  <c r="J155" i="3"/>
  <c r="J154" i="3" s="1"/>
  <c r="J153" i="3" s="1"/>
  <c r="K155" i="3"/>
  <c r="K154" i="3" s="1"/>
  <c r="K153" i="3" s="1"/>
  <c r="L155" i="3"/>
  <c r="L154" i="3" s="1"/>
  <c r="L153" i="3" s="1"/>
  <c r="J160" i="3"/>
  <c r="J159" i="3" s="1"/>
  <c r="J158" i="3" s="1"/>
  <c r="L160" i="3"/>
  <c r="L159" i="3" s="1"/>
  <c r="L158" i="3" s="1"/>
  <c r="I161" i="3"/>
  <c r="I160" i="3" s="1"/>
  <c r="I159" i="3" s="1"/>
  <c r="I158" i="3" s="1"/>
  <c r="J161" i="3"/>
  <c r="K161" i="3"/>
  <c r="K160" i="3" s="1"/>
  <c r="K159" i="3" s="1"/>
  <c r="K158" i="3" s="1"/>
  <c r="L161" i="3"/>
  <c r="I166" i="3"/>
  <c r="I165" i="3" s="1"/>
  <c r="J166" i="3"/>
  <c r="J165" i="3" s="1"/>
  <c r="K166" i="3"/>
  <c r="K165" i="3" s="1"/>
  <c r="L166" i="3"/>
  <c r="L165" i="3" s="1"/>
  <c r="I171" i="3"/>
  <c r="I170" i="3" s="1"/>
  <c r="I169" i="3" s="1"/>
  <c r="J171" i="3"/>
  <c r="J170" i="3" s="1"/>
  <c r="J169" i="3" s="1"/>
  <c r="J168" i="3" s="1"/>
  <c r="K171" i="3"/>
  <c r="K170" i="3" s="1"/>
  <c r="K169" i="3" s="1"/>
  <c r="L171" i="3"/>
  <c r="L170" i="3" s="1"/>
  <c r="L169" i="3" s="1"/>
  <c r="I175" i="3"/>
  <c r="I174" i="3" s="1"/>
  <c r="I173" i="3" s="1"/>
  <c r="J175" i="3"/>
  <c r="J174" i="3" s="1"/>
  <c r="J173" i="3" s="1"/>
  <c r="K175" i="3"/>
  <c r="K174" i="3" s="1"/>
  <c r="K173" i="3" s="1"/>
  <c r="L175" i="3"/>
  <c r="L174" i="3" s="1"/>
  <c r="L173" i="3" s="1"/>
  <c r="I180" i="3"/>
  <c r="I179" i="3" s="1"/>
  <c r="J180" i="3"/>
  <c r="J179" i="3" s="1"/>
  <c r="K180" i="3"/>
  <c r="K179" i="3" s="1"/>
  <c r="L180" i="3"/>
  <c r="L179" i="3" s="1"/>
  <c r="I187" i="3"/>
  <c r="K187" i="3"/>
  <c r="L187" i="3"/>
  <c r="I188" i="3"/>
  <c r="J188" i="3"/>
  <c r="J187" i="3" s="1"/>
  <c r="K188" i="3"/>
  <c r="L188" i="3"/>
  <c r="I191" i="3"/>
  <c r="I190" i="3" s="1"/>
  <c r="J191" i="3"/>
  <c r="J190" i="3" s="1"/>
  <c r="K191" i="3"/>
  <c r="K190" i="3" s="1"/>
  <c r="L191" i="3"/>
  <c r="L190" i="3" s="1"/>
  <c r="I196" i="3"/>
  <c r="I195" i="3" s="1"/>
  <c r="J196" i="3"/>
  <c r="J195" i="3" s="1"/>
  <c r="K196" i="3"/>
  <c r="K195" i="3" s="1"/>
  <c r="L196" i="3"/>
  <c r="L195" i="3" s="1"/>
  <c r="K201" i="3"/>
  <c r="L201" i="3"/>
  <c r="I202" i="3"/>
  <c r="I201" i="3" s="1"/>
  <c r="J202" i="3"/>
  <c r="J201" i="3" s="1"/>
  <c r="K202" i="3"/>
  <c r="L202" i="3"/>
  <c r="J206" i="3"/>
  <c r="I207" i="3"/>
  <c r="I206" i="3" s="1"/>
  <c r="J207" i="3"/>
  <c r="K207" i="3"/>
  <c r="K206" i="3" s="1"/>
  <c r="L207" i="3"/>
  <c r="L206" i="3" s="1"/>
  <c r="I211" i="3"/>
  <c r="I210" i="3" s="1"/>
  <c r="I209" i="3" s="1"/>
  <c r="J211" i="3"/>
  <c r="J210" i="3" s="1"/>
  <c r="J209" i="3" s="1"/>
  <c r="K211" i="3"/>
  <c r="K210" i="3" s="1"/>
  <c r="K209" i="3" s="1"/>
  <c r="L211" i="3"/>
  <c r="L210" i="3" s="1"/>
  <c r="L209" i="3" s="1"/>
  <c r="I218" i="3"/>
  <c r="I217" i="3" s="1"/>
  <c r="I216" i="3" s="1"/>
  <c r="J218" i="3"/>
  <c r="J217" i="3" s="1"/>
  <c r="J216" i="3" s="1"/>
  <c r="K218" i="3"/>
  <c r="K217" i="3" s="1"/>
  <c r="L218" i="3"/>
  <c r="L217" i="3" s="1"/>
  <c r="I220" i="3"/>
  <c r="I221" i="3"/>
  <c r="J221" i="3"/>
  <c r="J220" i="3" s="1"/>
  <c r="K221" i="3"/>
  <c r="K220" i="3" s="1"/>
  <c r="L221" i="3"/>
  <c r="L220" i="3" s="1"/>
  <c r="I229" i="3"/>
  <c r="I228" i="3" s="1"/>
  <c r="I230" i="3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K239" i="3" s="1"/>
  <c r="L241" i="3"/>
  <c r="L240" i="3" s="1"/>
  <c r="I243" i="3"/>
  <c r="J243" i="3"/>
  <c r="K243" i="3"/>
  <c r="L243" i="3"/>
  <c r="I246" i="3"/>
  <c r="J246" i="3"/>
  <c r="K246" i="3"/>
  <c r="L246" i="3"/>
  <c r="K249" i="3"/>
  <c r="I250" i="3"/>
  <c r="I249" i="3" s="1"/>
  <c r="J250" i="3"/>
  <c r="J249" i="3" s="1"/>
  <c r="K250" i="3"/>
  <c r="L250" i="3"/>
  <c r="L249" i="3" s="1"/>
  <c r="I253" i="3"/>
  <c r="I254" i="3"/>
  <c r="J254" i="3"/>
  <c r="J253" i="3" s="1"/>
  <c r="K254" i="3"/>
  <c r="K253" i="3" s="1"/>
  <c r="L254" i="3"/>
  <c r="L253" i="3" s="1"/>
  <c r="I258" i="3"/>
  <c r="I257" i="3" s="1"/>
  <c r="J258" i="3"/>
  <c r="J257" i="3" s="1"/>
  <c r="K258" i="3"/>
  <c r="K257" i="3" s="1"/>
  <c r="L258" i="3"/>
  <c r="L257" i="3" s="1"/>
  <c r="K261" i="3"/>
  <c r="I262" i="3"/>
  <c r="I261" i="3" s="1"/>
  <c r="J262" i="3"/>
  <c r="J261" i="3" s="1"/>
  <c r="K262" i="3"/>
  <c r="L262" i="3"/>
  <c r="L261" i="3" s="1"/>
  <c r="I264" i="3"/>
  <c r="J264" i="3"/>
  <c r="I265" i="3"/>
  <c r="J265" i="3"/>
  <c r="K265" i="3"/>
  <c r="K264" i="3" s="1"/>
  <c r="L265" i="3"/>
  <c r="L264" i="3" s="1"/>
  <c r="I268" i="3"/>
  <c r="I267" i="3" s="1"/>
  <c r="J268" i="3"/>
  <c r="J267" i="3" s="1"/>
  <c r="K268" i="3"/>
  <c r="K267" i="3" s="1"/>
  <c r="L268" i="3"/>
  <c r="L267" i="3" s="1"/>
  <c r="I273" i="3"/>
  <c r="I272" i="3" s="1"/>
  <c r="J273" i="3"/>
  <c r="J272" i="3" s="1"/>
  <c r="K273" i="3"/>
  <c r="K272" i="3" s="1"/>
  <c r="L273" i="3"/>
  <c r="L272" i="3" s="1"/>
  <c r="I275" i="3"/>
  <c r="J275" i="3"/>
  <c r="K275" i="3"/>
  <c r="L275" i="3"/>
  <c r="I278" i="3"/>
  <c r="J278" i="3"/>
  <c r="K278" i="3"/>
  <c r="L278" i="3"/>
  <c r="I282" i="3"/>
  <c r="I281" i="3" s="1"/>
  <c r="J282" i="3"/>
  <c r="J281" i="3" s="1"/>
  <c r="K282" i="3"/>
  <c r="K281" i="3" s="1"/>
  <c r="L282" i="3"/>
  <c r="L281" i="3" s="1"/>
  <c r="L285" i="3"/>
  <c r="I286" i="3"/>
  <c r="I285" i="3" s="1"/>
  <c r="J286" i="3"/>
  <c r="J285" i="3" s="1"/>
  <c r="K286" i="3"/>
  <c r="K285" i="3" s="1"/>
  <c r="L286" i="3"/>
  <c r="K289" i="3"/>
  <c r="I290" i="3"/>
  <c r="I289" i="3" s="1"/>
  <c r="J290" i="3"/>
  <c r="J289" i="3" s="1"/>
  <c r="K290" i="3"/>
  <c r="L290" i="3"/>
  <c r="L289" i="3" s="1"/>
  <c r="I294" i="3"/>
  <c r="I293" i="3" s="1"/>
  <c r="J294" i="3"/>
  <c r="J293" i="3" s="1"/>
  <c r="K294" i="3"/>
  <c r="K293" i="3" s="1"/>
  <c r="L294" i="3"/>
  <c r="L293" i="3" s="1"/>
  <c r="L296" i="3"/>
  <c r="I297" i="3"/>
  <c r="I296" i="3" s="1"/>
  <c r="J297" i="3"/>
  <c r="J296" i="3" s="1"/>
  <c r="K297" i="3"/>
  <c r="K296" i="3" s="1"/>
  <c r="L297" i="3"/>
  <c r="I299" i="3"/>
  <c r="K299" i="3"/>
  <c r="I300" i="3"/>
  <c r="J300" i="3"/>
  <c r="J299" i="3" s="1"/>
  <c r="K300" i="3"/>
  <c r="L300" i="3"/>
  <c r="L299" i="3" s="1"/>
  <c r="I306" i="3"/>
  <c r="J306" i="3"/>
  <c r="J305" i="3" s="1"/>
  <c r="K306" i="3"/>
  <c r="K305" i="3" s="1"/>
  <c r="L306" i="3"/>
  <c r="I308" i="3"/>
  <c r="I305" i="3" s="1"/>
  <c r="I304" i="3" s="1"/>
  <c r="J308" i="3"/>
  <c r="K308" i="3"/>
  <c r="L308" i="3"/>
  <c r="L305" i="3" s="1"/>
  <c r="I311" i="3"/>
  <c r="J311" i="3"/>
  <c r="K311" i="3"/>
  <c r="L311" i="3"/>
  <c r="I315" i="3"/>
  <c r="I314" i="3" s="1"/>
  <c r="J315" i="3"/>
  <c r="J314" i="3" s="1"/>
  <c r="K315" i="3"/>
  <c r="K314" i="3" s="1"/>
  <c r="L315" i="3"/>
  <c r="L314" i="3" s="1"/>
  <c r="I318" i="3"/>
  <c r="L318" i="3"/>
  <c r="I319" i="3"/>
  <c r="J319" i="3"/>
  <c r="J318" i="3" s="1"/>
  <c r="K319" i="3"/>
  <c r="K318" i="3" s="1"/>
  <c r="L319" i="3"/>
  <c r="K322" i="3"/>
  <c r="I323" i="3"/>
  <c r="I322" i="3" s="1"/>
  <c r="J323" i="3"/>
  <c r="J322" i="3" s="1"/>
  <c r="K323" i="3"/>
  <c r="L323" i="3"/>
  <c r="L322" i="3" s="1"/>
  <c r="I327" i="3"/>
  <c r="I326" i="3" s="1"/>
  <c r="J327" i="3"/>
  <c r="J326" i="3" s="1"/>
  <c r="K327" i="3"/>
  <c r="K326" i="3" s="1"/>
  <c r="L327" i="3"/>
  <c r="L326" i="3" s="1"/>
  <c r="I329" i="3"/>
  <c r="I330" i="3"/>
  <c r="J330" i="3"/>
  <c r="J329" i="3" s="1"/>
  <c r="K330" i="3"/>
  <c r="K329" i="3" s="1"/>
  <c r="L330" i="3"/>
  <c r="L329" i="3" s="1"/>
  <c r="K332" i="3"/>
  <c r="I333" i="3"/>
  <c r="I332" i="3" s="1"/>
  <c r="J333" i="3"/>
  <c r="J332" i="3" s="1"/>
  <c r="K333" i="3"/>
  <c r="L333" i="3"/>
  <c r="L332" i="3" s="1"/>
  <c r="K337" i="3"/>
  <c r="I338" i="3"/>
  <c r="I337" i="3" s="1"/>
  <c r="J338" i="3"/>
  <c r="J337" i="3" s="1"/>
  <c r="K338" i="3"/>
  <c r="L338" i="3"/>
  <c r="L337" i="3" s="1"/>
  <c r="L336" i="3" s="1"/>
  <c r="I340" i="3"/>
  <c r="J340" i="3"/>
  <c r="K340" i="3"/>
  <c r="L340" i="3"/>
  <c r="I343" i="3"/>
  <c r="J343" i="3"/>
  <c r="K343" i="3"/>
  <c r="L343" i="3"/>
  <c r="K346" i="3"/>
  <c r="I347" i="3"/>
  <c r="I346" i="3" s="1"/>
  <c r="J347" i="3"/>
  <c r="J346" i="3" s="1"/>
  <c r="K347" i="3"/>
  <c r="L347" i="3"/>
  <c r="L346" i="3" s="1"/>
  <c r="K350" i="3"/>
  <c r="I351" i="3"/>
  <c r="I350" i="3" s="1"/>
  <c r="J351" i="3"/>
  <c r="J350" i="3" s="1"/>
  <c r="K351" i="3"/>
  <c r="L351" i="3"/>
  <c r="L350" i="3" s="1"/>
  <c r="I355" i="3"/>
  <c r="I354" i="3" s="1"/>
  <c r="J355" i="3"/>
  <c r="J354" i="3" s="1"/>
  <c r="K355" i="3"/>
  <c r="K354" i="3" s="1"/>
  <c r="L355" i="3"/>
  <c r="L354" i="3" s="1"/>
  <c r="K358" i="3"/>
  <c r="L358" i="3"/>
  <c r="I359" i="3"/>
  <c r="I358" i="3" s="1"/>
  <c r="J359" i="3"/>
  <c r="J358" i="3" s="1"/>
  <c r="K359" i="3"/>
  <c r="L359" i="3"/>
  <c r="I361" i="3"/>
  <c r="K361" i="3"/>
  <c r="I362" i="3"/>
  <c r="J362" i="3"/>
  <c r="J361" i="3" s="1"/>
  <c r="K362" i="3"/>
  <c r="L362" i="3"/>
  <c r="L361" i="3" s="1"/>
  <c r="I365" i="3"/>
  <c r="I364" i="3" s="1"/>
  <c r="J365" i="3"/>
  <c r="J364" i="3" s="1"/>
  <c r="K365" i="3"/>
  <c r="K364" i="3" s="1"/>
  <c r="L365" i="3"/>
  <c r="L364" i="3" s="1"/>
  <c r="L365" i="1"/>
  <c r="K365" i="1"/>
  <c r="J365" i="1"/>
  <c r="I365" i="1"/>
  <c r="I364" i="1" s="1"/>
  <c r="L364" i="1"/>
  <c r="K364" i="1"/>
  <c r="J364" i="1"/>
  <c r="L362" i="1"/>
  <c r="L361" i="1" s="1"/>
  <c r="K362" i="1"/>
  <c r="K361" i="1" s="1"/>
  <c r="J362" i="1"/>
  <c r="J361" i="1" s="1"/>
  <c r="I362" i="1"/>
  <c r="I361" i="1"/>
  <c r="L359" i="1"/>
  <c r="L358" i="1" s="1"/>
  <c r="K359" i="1"/>
  <c r="K358" i="1" s="1"/>
  <c r="J359" i="1"/>
  <c r="J358" i="1" s="1"/>
  <c r="I359" i="1"/>
  <c r="I358" i="1" s="1"/>
  <c r="L355" i="1"/>
  <c r="K355" i="1"/>
  <c r="J355" i="1"/>
  <c r="I355" i="1"/>
  <c r="I354" i="1" s="1"/>
  <c r="L354" i="1"/>
  <c r="K354" i="1"/>
  <c r="J354" i="1"/>
  <c r="L351" i="1"/>
  <c r="L350" i="1" s="1"/>
  <c r="K351" i="1"/>
  <c r="K350" i="1" s="1"/>
  <c r="J351" i="1"/>
  <c r="J350" i="1" s="1"/>
  <c r="I351" i="1"/>
  <c r="I350" i="1"/>
  <c r="L347" i="1"/>
  <c r="L346" i="1" s="1"/>
  <c r="K347" i="1"/>
  <c r="K346" i="1" s="1"/>
  <c r="J347" i="1"/>
  <c r="J346" i="1" s="1"/>
  <c r="I347" i="1"/>
  <c r="I346" i="1" s="1"/>
  <c r="L343" i="1"/>
  <c r="K343" i="1"/>
  <c r="J343" i="1"/>
  <c r="I343" i="1"/>
  <c r="L340" i="1"/>
  <c r="K340" i="1"/>
  <c r="J340" i="1"/>
  <c r="I340" i="1"/>
  <c r="L338" i="1"/>
  <c r="L337" i="1" s="1"/>
  <c r="K338" i="1"/>
  <c r="K337" i="1" s="1"/>
  <c r="J338" i="1"/>
  <c r="J337" i="1" s="1"/>
  <c r="I338" i="1"/>
  <c r="I337" i="1"/>
  <c r="L333" i="1"/>
  <c r="L332" i="1" s="1"/>
  <c r="K333" i="1"/>
  <c r="K332" i="1" s="1"/>
  <c r="J333" i="1"/>
  <c r="J332" i="1" s="1"/>
  <c r="I333" i="1"/>
  <c r="I332" i="1"/>
  <c r="L330" i="1"/>
  <c r="L329" i="1" s="1"/>
  <c r="K330" i="1"/>
  <c r="K329" i="1" s="1"/>
  <c r="J330" i="1"/>
  <c r="J329" i="1" s="1"/>
  <c r="I330" i="1"/>
  <c r="I329" i="1" s="1"/>
  <c r="L327" i="1"/>
  <c r="K327" i="1"/>
  <c r="J327" i="1"/>
  <c r="I327" i="1"/>
  <c r="I326" i="1" s="1"/>
  <c r="L326" i="1"/>
  <c r="K326" i="1"/>
  <c r="J326" i="1"/>
  <c r="L323" i="1"/>
  <c r="L322" i="1" s="1"/>
  <c r="K323" i="1"/>
  <c r="K322" i="1" s="1"/>
  <c r="J323" i="1"/>
  <c r="J322" i="1" s="1"/>
  <c r="I323" i="1"/>
  <c r="I322" i="1"/>
  <c r="L319" i="1"/>
  <c r="L318" i="1" s="1"/>
  <c r="K319" i="1"/>
  <c r="K318" i="1" s="1"/>
  <c r="J319" i="1"/>
  <c r="J318" i="1" s="1"/>
  <c r="I319" i="1"/>
  <c r="I318" i="1" s="1"/>
  <c r="L315" i="1"/>
  <c r="K315" i="1"/>
  <c r="J315" i="1"/>
  <c r="I315" i="1"/>
  <c r="I314" i="1" s="1"/>
  <c r="L314" i="1"/>
  <c r="K314" i="1"/>
  <c r="J314" i="1"/>
  <c r="L311" i="1"/>
  <c r="K311" i="1"/>
  <c r="J311" i="1"/>
  <c r="I311" i="1"/>
  <c r="L308" i="1"/>
  <c r="K308" i="1"/>
  <c r="J308" i="1"/>
  <c r="I308" i="1"/>
  <c r="L306" i="1"/>
  <c r="L305" i="1" s="1"/>
  <c r="L304" i="1" s="1"/>
  <c r="K306" i="1"/>
  <c r="K305" i="1" s="1"/>
  <c r="J306" i="1"/>
  <c r="J305" i="1" s="1"/>
  <c r="I306" i="1"/>
  <c r="I305" i="1" s="1"/>
  <c r="L300" i="1"/>
  <c r="L299" i="1" s="1"/>
  <c r="K300" i="1"/>
  <c r="K299" i="1" s="1"/>
  <c r="J300" i="1"/>
  <c r="J299" i="1" s="1"/>
  <c r="I300" i="1"/>
  <c r="I299" i="1"/>
  <c r="L297" i="1"/>
  <c r="L296" i="1" s="1"/>
  <c r="K297" i="1"/>
  <c r="K296" i="1" s="1"/>
  <c r="J297" i="1"/>
  <c r="J296" i="1" s="1"/>
  <c r="I297" i="1"/>
  <c r="I296" i="1" s="1"/>
  <c r="L294" i="1"/>
  <c r="K294" i="1"/>
  <c r="J294" i="1"/>
  <c r="I294" i="1"/>
  <c r="I293" i="1" s="1"/>
  <c r="L293" i="1"/>
  <c r="K293" i="1"/>
  <c r="J293" i="1"/>
  <c r="L290" i="1"/>
  <c r="L289" i="1" s="1"/>
  <c r="K290" i="1"/>
  <c r="J290" i="1"/>
  <c r="J289" i="1" s="1"/>
  <c r="I290" i="1"/>
  <c r="K289" i="1"/>
  <c r="I289" i="1"/>
  <c r="L286" i="1"/>
  <c r="L285" i="1" s="1"/>
  <c r="K286" i="1"/>
  <c r="K285" i="1" s="1"/>
  <c r="J286" i="1"/>
  <c r="J285" i="1" s="1"/>
  <c r="I286" i="1"/>
  <c r="I285" i="1" s="1"/>
  <c r="L282" i="1"/>
  <c r="K282" i="1"/>
  <c r="K281" i="1" s="1"/>
  <c r="J282" i="1"/>
  <c r="I282" i="1"/>
  <c r="I281" i="1" s="1"/>
  <c r="L281" i="1"/>
  <c r="J281" i="1"/>
  <c r="L278" i="1"/>
  <c r="K278" i="1"/>
  <c r="J278" i="1"/>
  <c r="I278" i="1"/>
  <c r="L275" i="1"/>
  <c r="K275" i="1"/>
  <c r="J275" i="1"/>
  <c r="I275" i="1"/>
  <c r="L273" i="1"/>
  <c r="L272" i="1" s="1"/>
  <c r="K273" i="1"/>
  <c r="K272" i="1" s="1"/>
  <c r="J273" i="1"/>
  <c r="J272" i="1" s="1"/>
  <c r="I273" i="1"/>
  <c r="I272" i="1" s="1"/>
  <c r="K271" i="1"/>
  <c r="L268" i="1"/>
  <c r="L267" i="1" s="1"/>
  <c r="K268" i="1"/>
  <c r="K267" i="1" s="1"/>
  <c r="J268" i="1"/>
  <c r="J267" i="1" s="1"/>
  <c r="I268" i="1"/>
  <c r="I267" i="1" s="1"/>
  <c r="L265" i="1"/>
  <c r="K265" i="1"/>
  <c r="K264" i="1" s="1"/>
  <c r="J265" i="1"/>
  <c r="I265" i="1"/>
  <c r="I264" i="1" s="1"/>
  <c r="L264" i="1"/>
  <c r="J264" i="1"/>
  <c r="L262" i="1"/>
  <c r="L261" i="1" s="1"/>
  <c r="K262" i="1"/>
  <c r="J262" i="1"/>
  <c r="J261" i="1" s="1"/>
  <c r="I262" i="1"/>
  <c r="K261" i="1"/>
  <c r="I261" i="1"/>
  <c r="L258" i="1"/>
  <c r="L257" i="1" s="1"/>
  <c r="K258" i="1"/>
  <c r="K257" i="1" s="1"/>
  <c r="J258" i="1"/>
  <c r="J257" i="1" s="1"/>
  <c r="I258" i="1"/>
  <c r="I257" i="1" s="1"/>
  <c r="L254" i="1"/>
  <c r="K254" i="1"/>
  <c r="K253" i="1" s="1"/>
  <c r="J254" i="1"/>
  <c r="I254" i="1"/>
  <c r="I253" i="1" s="1"/>
  <c r="L253" i="1"/>
  <c r="J253" i="1"/>
  <c r="L250" i="1"/>
  <c r="L249" i="1" s="1"/>
  <c r="K250" i="1"/>
  <c r="J250" i="1"/>
  <c r="J249" i="1" s="1"/>
  <c r="I250" i="1"/>
  <c r="K249" i="1"/>
  <c r="I249" i="1"/>
  <c r="L246" i="1"/>
  <c r="K246" i="1"/>
  <c r="J246" i="1"/>
  <c r="I246" i="1"/>
  <c r="L243" i="1"/>
  <c r="K243" i="1"/>
  <c r="J243" i="1"/>
  <c r="I243" i="1"/>
  <c r="L241" i="1"/>
  <c r="K241" i="1"/>
  <c r="K240" i="1" s="1"/>
  <c r="K239" i="1" s="1"/>
  <c r="K238" i="1" s="1"/>
  <c r="J241" i="1"/>
  <c r="I241" i="1"/>
  <c r="I240" i="1" s="1"/>
  <c r="L240" i="1"/>
  <c r="J240" i="1"/>
  <c r="L234" i="1"/>
  <c r="L233" i="1" s="1"/>
  <c r="L232" i="1" s="1"/>
  <c r="K234" i="1"/>
  <c r="K233" i="1" s="1"/>
  <c r="J234" i="1"/>
  <c r="J233" i="1" s="1"/>
  <c r="J232" i="1" s="1"/>
  <c r="I234" i="1"/>
  <c r="I233" i="1" s="1"/>
  <c r="I232" i="1" s="1"/>
  <c r="K232" i="1"/>
  <c r="L230" i="1"/>
  <c r="L229" i="1" s="1"/>
  <c r="L228" i="1" s="1"/>
  <c r="K230" i="1"/>
  <c r="K229" i="1" s="1"/>
  <c r="K228" i="1" s="1"/>
  <c r="J230" i="1"/>
  <c r="J229" i="1" s="1"/>
  <c r="J228" i="1" s="1"/>
  <c r="I230" i="1"/>
  <c r="I229" i="1" s="1"/>
  <c r="I228" i="1" s="1"/>
  <c r="L221" i="1"/>
  <c r="L220" i="1" s="1"/>
  <c r="K221" i="1"/>
  <c r="K220" i="1" s="1"/>
  <c r="J221" i="1"/>
  <c r="J220" i="1" s="1"/>
  <c r="I221" i="1"/>
  <c r="I220" i="1" s="1"/>
  <c r="L218" i="1"/>
  <c r="K218" i="1"/>
  <c r="K217" i="1" s="1"/>
  <c r="J218" i="1"/>
  <c r="I218" i="1"/>
  <c r="I217" i="1" s="1"/>
  <c r="I216" i="1" s="1"/>
  <c r="L217" i="1"/>
  <c r="L216" i="1" s="1"/>
  <c r="J217" i="1"/>
  <c r="L211" i="1"/>
  <c r="K211" i="1"/>
  <c r="K210" i="1" s="1"/>
  <c r="K209" i="1" s="1"/>
  <c r="J211" i="1"/>
  <c r="I211" i="1"/>
  <c r="I210" i="1" s="1"/>
  <c r="I209" i="1" s="1"/>
  <c r="L210" i="1"/>
  <c r="L209" i="1" s="1"/>
  <c r="J210" i="1"/>
  <c r="J209" i="1" s="1"/>
  <c r="L207" i="1"/>
  <c r="K207" i="1"/>
  <c r="K206" i="1" s="1"/>
  <c r="J207" i="1"/>
  <c r="I207" i="1"/>
  <c r="I206" i="1" s="1"/>
  <c r="L206" i="1"/>
  <c r="J206" i="1"/>
  <c r="L202" i="1"/>
  <c r="L201" i="1" s="1"/>
  <c r="K202" i="1"/>
  <c r="J202" i="1"/>
  <c r="J201" i="1" s="1"/>
  <c r="I202" i="1"/>
  <c r="K201" i="1"/>
  <c r="I201" i="1"/>
  <c r="L196" i="1"/>
  <c r="L195" i="1" s="1"/>
  <c r="K196" i="1"/>
  <c r="K195" i="1" s="1"/>
  <c r="J196" i="1"/>
  <c r="J195" i="1" s="1"/>
  <c r="I196" i="1"/>
  <c r="I195" i="1" s="1"/>
  <c r="L191" i="1"/>
  <c r="K191" i="1"/>
  <c r="K190" i="1" s="1"/>
  <c r="J191" i="1"/>
  <c r="I191" i="1"/>
  <c r="I190" i="1" s="1"/>
  <c r="L190" i="1"/>
  <c r="J190" i="1"/>
  <c r="L188" i="1"/>
  <c r="L187" i="1" s="1"/>
  <c r="L186" i="1" s="1"/>
  <c r="L185" i="1" s="1"/>
  <c r="K188" i="1"/>
  <c r="J188" i="1"/>
  <c r="J187" i="1" s="1"/>
  <c r="I188" i="1"/>
  <c r="K187" i="1"/>
  <c r="I187" i="1"/>
  <c r="L180" i="1"/>
  <c r="L179" i="1" s="1"/>
  <c r="K180" i="1"/>
  <c r="K179" i="1" s="1"/>
  <c r="J180" i="1"/>
  <c r="J179" i="1" s="1"/>
  <c r="I180" i="1"/>
  <c r="I179" i="1" s="1"/>
  <c r="L175" i="1"/>
  <c r="K175" i="1"/>
  <c r="K174" i="1" s="1"/>
  <c r="K173" i="1" s="1"/>
  <c r="J175" i="1"/>
  <c r="I175" i="1"/>
  <c r="I174" i="1" s="1"/>
  <c r="L174" i="1"/>
  <c r="L173" i="1" s="1"/>
  <c r="J174" i="1"/>
  <c r="J173" i="1" s="1"/>
  <c r="L171" i="1"/>
  <c r="K171" i="1"/>
  <c r="K170" i="1" s="1"/>
  <c r="K169" i="1" s="1"/>
  <c r="K168" i="1" s="1"/>
  <c r="J171" i="1"/>
  <c r="I171" i="1"/>
  <c r="I170" i="1" s="1"/>
  <c r="I169" i="1" s="1"/>
  <c r="L170" i="1"/>
  <c r="L169" i="1" s="1"/>
  <c r="L168" i="1" s="1"/>
  <c r="J170" i="1"/>
  <c r="J169" i="1" s="1"/>
  <c r="L166" i="1"/>
  <c r="L165" i="1" s="1"/>
  <c r="K166" i="1"/>
  <c r="K165" i="1" s="1"/>
  <c r="J166" i="1"/>
  <c r="J165" i="1" s="1"/>
  <c r="I166" i="1"/>
  <c r="I165" i="1" s="1"/>
  <c r="L161" i="1"/>
  <c r="K161" i="1"/>
  <c r="K160" i="1" s="1"/>
  <c r="K159" i="1" s="1"/>
  <c r="K158" i="1" s="1"/>
  <c r="J161" i="1"/>
  <c r="I161" i="1"/>
  <c r="I160" i="1" s="1"/>
  <c r="L160" i="1"/>
  <c r="J160" i="1"/>
  <c r="J159" i="1" s="1"/>
  <c r="J158" i="1" s="1"/>
  <c r="L155" i="1"/>
  <c r="L154" i="1" s="1"/>
  <c r="L153" i="1" s="1"/>
  <c r="K155" i="1"/>
  <c r="K154" i="1" s="1"/>
  <c r="K153" i="1" s="1"/>
  <c r="J155" i="1"/>
  <c r="J154" i="1" s="1"/>
  <c r="J153" i="1" s="1"/>
  <c r="I155" i="1"/>
  <c r="I154" i="1" s="1"/>
  <c r="I153" i="1" s="1"/>
  <c r="L151" i="1"/>
  <c r="L150" i="1" s="1"/>
  <c r="K151" i="1"/>
  <c r="K150" i="1" s="1"/>
  <c r="J151" i="1"/>
  <c r="J150" i="1" s="1"/>
  <c r="I151" i="1"/>
  <c r="I150" i="1" s="1"/>
  <c r="L147" i="1"/>
  <c r="K147" i="1"/>
  <c r="K146" i="1" s="1"/>
  <c r="K145" i="1" s="1"/>
  <c r="J147" i="1"/>
  <c r="I147" i="1"/>
  <c r="I146" i="1" s="1"/>
  <c r="I145" i="1" s="1"/>
  <c r="L146" i="1"/>
  <c r="L145" i="1" s="1"/>
  <c r="J146" i="1"/>
  <c r="J145" i="1" s="1"/>
  <c r="L142" i="1"/>
  <c r="K142" i="1"/>
  <c r="K141" i="1" s="1"/>
  <c r="K140" i="1" s="1"/>
  <c r="K139" i="1" s="1"/>
  <c r="J142" i="1"/>
  <c r="I142" i="1"/>
  <c r="I141" i="1" s="1"/>
  <c r="I140" i="1" s="1"/>
  <c r="L141" i="1"/>
  <c r="L140" i="1" s="1"/>
  <c r="J141" i="1"/>
  <c r="J140" i="1" s="1"/>
  <c r="J139" i="1" s="1"/>
  <c r="L137" i="1"/>
  <c r="L136" i="1" s="1"/>
  <c r="L135" i="1" s="1"/>
  <c r="K137" i="1"/>
  <c r="K136" i="1" s="1"/>
  <c r="K135" i="1" s="1"/>
  <c r="J137" i="1"/>
  <c r="J136" i="1" s="1"/>
  <c r="J135" i="1" s="1"/>
  <c r="I137" i="1"/>
  <c r="I136" i="1" s="1"/>
  <c r="I135" i="1" s="1"/>
  <c r="L133" i="1"/>
  <c r="L132" i="1" s="1"/>
  <c r="L131" i="1" s="1"/>
  <c r="K133" i="1"/>
  <c r="K132" i="1" s="1"/>
  <c r="J133" i="1"/>
  <c r="J132" i="1" s="1"/>
  <c r="J131" i="1" s="1"/>
  <c r="I133" i="1"/>
  <c r="I132" i="1" s="1"/>
  <c r="I131" i="1" s="1"/>
  <c r="K131" i="1"/>
  <c r="L129" i="1"/>
  <c r="L128" i="1" s="1"/>
  <c r="L127" i="1" s="1"/>
  <c r="K129" i="1"/>
  <c r="K128" i="1" s="1"/>
  <c r="J129" i="1"/>
  <c r="J128" i="1" s="1"/>
  <c r="J127" i="1" s="1"/>
  <c r="I129" i="1"/>
  <c r="I128" i="1" s="1"/>
  <c r="I127" i="1" s="1"/>
  <c r="K127" i="1"/>
  <c r="L125" i="1"/>
  <c r="L124" i="1" s="1"/>
  <c r="L123" i="1" s="1"/>
  <c r="K125" i="1"/>
  <c r="K124" i="1" s="1"/>
  <c r="J125" i="1"/>
  <c r="J124" i="1" s="1"/>
  <c r="J123" i="1" s="1"/>
  <c r="I125" i="1"/>
  <c r="I124" i="1" s="1"/>
  <c r="I123" i="1" s="1"/>
  <c r="K123" i="1"/>
  <c r="L121" i="1"/>
  <c r="L120" i="1" s="1"/>
  <c r="L119" i="1" s="1"/>
  <c r="K121" i="1"/>
  <c r="K120" i="1" s="1"/>
  <c r="K119" i="1" s="1"/>
  <c r="J121" i="1"/>
  <c r="J120" i="1" s="1"/>
  <c r="J119" i="1" s="1"/>
  <c r="I121" i="1"/>
  <c r="I120" i="1" s="1"/>
  <c r="I119" i="1" s="1"/>
  <c r="L116" i="1"/>
  <c r="L115" i="1" s="1"/>
  <c r="L114" i="1" s="1"/>
  <c r="K116" i="1"/>
  <c r="K115" i="1" s="1"/>
  <c r="K114" i="1" s="1"/>
  <c r="J116" i="1"/>
  <c r="J115" i="1" s="1"/>
  <c r="J114" i="1" s="1"/>
  <c r="J113" i="1" s="1"/>
  <c r="I116" i="1"/>
  <c r="I115" i="1" s="1"/>
  <c r="I114" i="1" s="1"/>
  <c r="L110" i="1"/>
  <c r="L109" i="1" s="1"/>
  <c r="K110" i="1"/>
  <c r="J110" i="1"/>
  <c r="J109" i="1" s="1"/>
  <c r="I110" i="1"/>
  <c r="K109" i="1"/>
  <c r="I109" i="1"/>
  <c r="L106" i="1"/>
  <c r="L105" i="1" s="1"/>
  <c r="K106" i="1"/>
  <c r="K105" i="1" s="1"/>
  <c r="K104" i="1" s="1"/>
  <c r="J106" i="1"/>
  <c r="J105" i="1" s="1"/>
  <c r="J104" i="1" s="1"/>
  <c r="I106" i="1"/>
  <c r="I105" i="1" s="1"/>
  <c r="I104" i="1" s="1"/>
  <c r="L101" i="1"/>
  <c r="L100" i="1" s="1"/>
  <c r="L99" i="1" s="1"/>
  <c r="K101" i="1"/>
  <c r="K100" i="1" s="1"/>
  <c r="K99" i="1" s="1"/>
  <c r="J101" i="1"/>
  <c r="J100" i="1" s="1"/>
  <c r="J99" i="1" s="1"/>
  <c r="I101" i="1"/>
  <c r="I100" i="1" s="1"/>
  <c r="I99" i="1" s="1"/>
  <c r="L96" i="1"/>
  <c r="L95" i="1" s="1"/>
  <c r="L94" i="1" s="1"/>
  <c r="K96" i="1"/>
  <c r="K95" i="1" s="1"/>
  <c r="J96" i="1"/>
  <c r="J95" i="1" s="1"/>
  <c r="J94" i="1" s="1"/>
  <c r="J93" i="1" s="1"/>
  <c r="I96" i="1"/>
  <c r="I95" i="1" s="1"/>
  <c r="I94" i="1" s="1"/>
  <c r="K94" i="1"/>
  <c r="L89" i="1"/>
  <c r="L88" i="1" s="1"/>
  <c r="L87" i="1" s="1"/>
  <c r="L86" i="1" s="1"/>
  <c r="K89" i="1"/>
  <c r="J89" i="1"/>
  <c r="J88" i="1" s="1"/>
  <c r="J87" i="1" s="1"/>
  <c r="J86" i="1" s="1"/>
  <c r="I89" i="1"/>
  <c r="K88" i="1"/>
  <c r="K87" i="1" s="1"/>
  <c r="K86" i="1" s="1"/>
  <c r="I88" i="1"/>
  <c r="I87" i="1" s="1"/>
  <c r="I86" i="1" s="1"/>
  <c r="L84" i="1"/>
  <c r="K84" i="1"/>
  <c r="K83" i="1" s="1"/>
  <c r="K82" i="1" s="1"/>
  <c r="J84" i="1"/>
  <c r="I84" i="1"/>
  <c r="I83" i="1" s="1"/>
  <c r="I82" i="1" s="1"/>
  <c r="L83" i="1"/>
  <c r="L82" i="1" s="1"/>
  <c r="J83" i="1"/>
  <c r="J82" i="1" s="1"/>
  <c r="L78" i="1"/>
  <c r="K78" i="1"/>
  <c r="K77" i="1" s="1"/>
  <c r="J78" i="1"/>
  <c r="I78" i="1"/>
  <c r="I77" i="1" s="1"/>
  <c r="L77" i="1"/>
  <c r="J77" i="1"/>
  <c r="L73" i="1"/>
  <c r="L72" i="1" s="1"/>
  <c r="K73" i="1"/>
  <c r="J73" i="1"/>
  <c r="J72" i="1" s="1"/>
  <c r="I73" i="1"/>
  <c r="K72" i="1"/>
  <c r="I72" i="1"/>
  <c r="L68" i="1"/>
  <c r="L67" i="1" s="1"/>
  <c r="K68" i="1"/>
  <c r="K67" i="1" s="1"/>
  <c r="K66" i="1" s="1"/>
  <c r="K65" i="1" s="1"/>
  <c r="J68" i="1"/>
  <c r="J67" i="1" s="1"/>
  <c r="I68" i="1"/>
  <c r="I67" i="1" s="1"/>
  <c r="I66" i="1" s="1"/>
  <c r="L49" i="1"/>
  <c r="L48" i="1" s="1"/>
  <c r="K49" i="1"/>
  <c r="J49" i="1"/>
  <c r="J48" i="1" s="1"/>
  <c r="J47" i="1" s="1"/>
  <c r="J46" i="1" s="1"/>
  <c r="I49" i="1"/>
  <c r="K48" i="1"/>
  <c r="K47" i="1" s="1"/>
  <c r="K46" i="1" s="1"/>
  <c r="I48" i="1"/>
  <c r="I47" i="1" s="1"/>
  <c r="I46" i="1" s="1"/>
  <c r="L47" i="1"/>
  <c r="L46" i="1"/>
  <c r="L44" i="1"/>
  <c r="K44" i="1"/>
  <c r="K43" i="1" s="1"/>
  <c r="K42" i="1" s="1"/>
  <c r="J44" i="1"/>
  <c r="I44" i="1"/>
  <c r="I43" i="1" s="1"/>
  <c r="I42" i="1" s="1"/>
  <c r="L43" i="1"/>
  <c r="L42" i="1" s="1"/>
  <c r="J43" i="1"/>
  <c r="J42" i="1" s="1"/>
  <c r="L40" i="1"/>
  <c r="K40" i="1"/>
  <c r="J40" i="1"/>
  <c r="I40" i="1"/>
  <c r="L38" i="1"/>
  <c r="L37" i="1" s="1"/>
  <c r="L36" i="1" s="1"/>
  <c r="L35" i="1" s="1"/>
  <c r="K38" i="1"/>
  <c r="K37" i="1" s="1"/>
  <c r="J38" i="1"/>
  <c r="I38" i="1"/>
  <c r="I37" i="1" s="1"/>
  <c r="I36" i="1" s="1"/>
  <c r="I35" i="1" s="1"/>
  <c r="J37" i="1"/>
  <c r="J36" i="1" s="1"/>
  <c r="J35" i="1" s="1"/>
  <c r="K36" i="1"/>
  <c r="K35" i="1" s="1"/>
  <c r="L239" i="14" l="1"/>
  <c r="J66" i="14"/>
  <c r="J65" i="14" s="1"/>
  <c r="L336" i="14"/>
  <c r="J336" i="14"/>
  <c r="I271" i="14"/>
  <c r="I239" i="14"/>
  <c r="I238" i="14" s="1"/>
  <c r="J186" i="14"/>
  <c r="J185" i="14" s="1"/>
  <c r="I336" i="14"/>
  <c r="L271" i="14"/>
  <c r="I186" i="14"/>
  <c r="I185" i="14" s="1"/>
  <c r="I184" i="14" s="1"/>
  <c r="L168" i="14"/>
  <c r="J139" i="14"/>
  <c r="L93" i="14"/>
  <c r="K271" i="14"/>
  <c r="K336" i="14"/>
  <c r="J271" i="14"/>
  <c r="K186" i="14"/>
  <c r="K185" i="14" s="1"/>
  <c r="K168" i="14"/>
  <c r="K93" i="14"/>
  <c r="I159" i="14"/>
  <c r="I158" i="14" s="1"/>
  <c r="L216" i="14"/>
  <c r="L185" i="14" s="1"/>
  <c r="K113" i="14"/>
  <c r="I93" i="14"/>
  <c r="I34" i="14" s="1"/>
  <c r="I368" i="14" s="1"/>
  <c r="K304" i="14"/>
  <c r="K303" i="14" s="1"/>
  <c r="I113" i="14"/>
  <c r="K35" i="14"/>
  <c r="L35" i="14"/>
  <c r="J304" i="14"/>
  <c r="J303" i="14" s="1"/>
  <c r="L139" i="14"/>
  <c r="J113" i="14"/>
  <c r="J104" i="14"/>
  <c r="J93" i="14" s="1"/>
  <c r="L66" i="14"/>
  <c r="L65" i="14" s="1"/>
  <c r="I303" i="14"/>
  <c r="K238" i="14"/>
  <c r="K66" i="14"/>
  <c r="K65" i="14" s="1"/>
  <c r="L303" i="14"/>
  <c r="J239" i="14"/>
  <c r="I271" i="12"/>
  <c r="K93" i="12"/>
  <c r="K34" i="12" s="1"/>
  <c r="L113" i="12"/>
  <c r="J93" i="12"/>
  <c r="J66" i="12"/>
  <c r="J65" i="12" s="1"/>
  <c r="K186" i="12"/>
  <c r="K113" i="12"/>
  <c r="K303" i="12"/>
  <c r="K216" i="12"/>
  <c r="J113" i="12"/>
  <c r="L93" i="12"/>
  <c r="L66" i="12"/>
  <c r="L65" i="12" s="1"/>
  <c r="K239" i="12"/>
  <c r="K238" i="12" s="1"/>
  <c r="L173" i="12"/>
  <c r="L168" i="12" s="1"/>
  <c r="I113" i="12"/>
  <c r="I239" i="12"/>
  <c r="L186" i="12"/>
  <c r="L185" i="12" s="1"/>
  <c r="K173" i="12"/>
  <c r="K168" i="12" s="1"/>
  <c r="L159" i="12"/>
  <c r="L158" i="12" s="1"/>
  <c r="J304" i="12"/>
  <c r="J303" i="12" s="1"/>
  <c r="L336" i="12"/>
  <c r="K159" i="12"/>
  <c r="K158" i="12" s="1"/>
  <c r="L35" i="12"/>
  <c r="L271" i="12"/>
  <c r="L239" i="12"/>
  <c r="L238" i="12" s="1"/>
  <c r="J159" i="12"/>
  <c r="J158" i="12" s="1"/>
  <c r="L139" i="12"/>
  <c r="I93" i="12"/>
  <c r="J336" i="12"/>
  <c r="I304" i="12"/>
  <c r="I303" i="12" s="1"/>
  <c r="K271" i="12"/>
  <c r="J239" i="12"/>
  <c r="J238" i="12" s="1"/>
  <c r="I186" i="12"/>
  <c r="I185" i="12" s="1"/>
  <c r="J139" i="12"/>
  <c r="J35" i="12"/>
  <c r="L304" i="12"/>
  <c r="L303" i="12" s="1"/>
  <c r="K336" i="12"/>
  <c r="J186" i="12"/>
  <c r="J185" i="12" s="1"/>
  <c r="J168" i="12"/>
  <c r="I139" i="12"/>
  <c r="I35" i="12"/>
  <c r="I34" i="12" s="1"/>
  <c r="J271" i="11"/>
  <c r="J186" i="11"/>
  <c r="I173" i="11"/>
  <c r="I159" i="11"/>
  <c r="I158" i="11" s="1"/>
  <c r="J93" i="11"/>
  <c r="L66" i="11"/>
  <c r="L65" i="11" s="1"/>
  <c r="K304" i="11"/>
  <c r="K303" i="11" s="1"/>
  <c r="K239" i="11"/>
  <c r="K186" i="11"/>
  <c r="K185" i="11" s="1"/>
  <c r="J168" i="11"/>
  <c r="K139" i="11"/>
  <c r="L113" i="11"/>
  <c r="I65" i="11"/>
  <c r="J304" i="11"/>
  <c r="I185" i="11"/>
  <c r="I168" i="11"/>
  <c r="K113" i="11"/>
  <c r="L139" i="11"/>
  <c r="I304" i="11"/>
  <c r="I303" i="11" s="1"/>
  <c r="I239" i="11"/>
  <c r="I238" i="11" s="1"/>
  <c r="I139" i="11"/>
  <c r="J113" i="11"/>
  <c r="J34" i="11" s="1"/>
  <c r="J239" i="11"/>
  <c r="J238" i="11" s="1"/>
  <c r="J139" i="11"/>
  <c r="I113" i="11"/>
  <c r="J336" i="11"/>
  <c r="L216" i="11"/>
  <c r="L185" i="11" s="1"/>
  <c r="L271" i="11"/>
  <c r="L238" i="11" s="1"/>
  <c r="L336" i="11"/>
  <c r="K271" i="11"/>
  <c r="J216" i="11"/>
  <c r="L173" i="11"/>
  <c r="L168" i="11" s="1"/>
  <c r="L34" i="11" s="1"/>
  <c r="L159" i="11"/>
  <c r="L158" i="11" s="1"/>
  <c r="K35" i="11"/>
  <c r="L304" i="11"/>
  <c r="L93" i="11"/>
  <c r="I336" i="11"/>
  <c r="I271" i="11"/>
  <c r="J173" i="11"/>
  <c r="J159" i="11"/>
  <c r="J158" i="11" s="1"/>
  <c r="K93" i="11"/>
  <c r="I35" i="11"/>
  <c r="I34" i="11" s="1"/>
  <c r="J113" i="10"/>
  <c r="J66" i="10"/>
  <c r="J65" i="10" s="1"/>
  <c r="K336" i="10"/>
  <c r="L216" i="10"/>
  <c r="I66" i="10"/>
  <c r="I65" i="10" s="1"/>
  <c r="I113" i="10"/>
  <c r="J336" i="10"/>
  <c r="I304" i="10"/>
  <c r="I303" i="10" s="1"/>
  <c r="K239" i="10"/>
  <c r="K238" i="10" s="1"/>
  <c r="L271" i="10"/>
  <c r="J239" i="10"/>
  <c r="J238" i="10" s="1"/>
  <c r="K139" i="10"/>
  <c r="K271" i="10"/>
  <c r="I239" i="10"/>
  <c r="L186" i="10"/>
  <c r="K173" i="10"/>
  <c r="J139" i="10"/>
  <c r="J271" i="10"/>
  <c r="L239" i="10"/>
  <c r="J173" i="10"/>
  <c r="J168" i="10" s="1"/>
  <c r="I139" i="10"/>
  <c r="L93" i="10"/>
  <c r="L35" i="10"/>
  <c r="L139" i="10"/>
  <c r="K93" i="10"/>
  <c r="L304" i="10"/>
  <c r="I271" i="10"/>
  <c r="I186" i="10"/>
  <c r="I185" i="10" s="1"/>
  <c r="L173" i="10"/>
  <c r="L168" i="10" s="1"/>
  <c r="K159" i="10"/>
  <c r="K158" i="10" s="1"/>
  <c r="L104" i="10"/>
  <c r="J93" i="10"/>
  <c r="J35" i="10"/>
  <c r="K304" i="10"/>
  <c r="K303" i="10" s="1"/>
  <c r="K186" i="10"/>
  <c r="K185" i="10" s="1"/>
  <c r="J159" i="10"/>
  <c r="J158" i="10" s="1"/>
  <c r="L113" i="10"/>
  <c r="L66" i="10"/>
  <c r="L65" i="10" s="1"/>
  <c r="L336" i="10"/>
  <c r="J304" i="10"/>
  <c r="J303" i="10" s="1"/>
  <c r="J186" i="10"/>
  <c r="J185" i="10" s="1"/>
  <c r="K168" i="10"/>
  <c r="K113" i="10"/>
  <c r="K34" i="10" s="1"/>
  <c r="I93" i="10"/>
  <c r="I35" i="10"/>
  <c r="I34" i="10" s="1"/>
  <c r="L186" i="8"/>
  <c r="L185" i="8" s="1"/>
  <c r="J173" i="8"/>
  <c r="I139" i="8"/>
  <c r="I113" i="8"/>
  <c r="I66" i="8"/>
  <c r="I65" i="8" s="1"/>
  <c r="K239" i="8"/>
  <c r="I173" i="8"/>
  <c r="K159" i="8"/>
  <c r="K158" i="8" s="1"/>
  <c r="I336" i="8"/>
  <c r="L304" i="8"/>
  <c r="J239" i="8"/>
  <c r="J238" i="8" s="1"/>
  <c r="L173" i="8"/>
  <c r="L168" i="8" s="1"/>
  <c r="J159" i="8"/>
  <c r="J158" i="8" s="1"/>
  <c r="K304" i="8"/>
  <c r="I186" i="8"/>
  <c r="I159" i="8"/>
  <c r="I158" i="8" s="1"/>
  <c r="J304" i="8"/>
  <c r="J303" i="8" s="1"/>
  <c r="L239" i="8"/>
  <c r="K186" i="8"/>
  <c r="K168" i="8"/>
  <c r="L159" i="8"/>
  <c r="L158" i="8" s="1"/>
  <c r="L336" i="8"/>
  <c r="I304" i="8"/>
  <c r="I303" i="8" s="1"/>
  <c r="I239" i="8"/>
  <c r="J186" i="8"/>
  <c r="J185" i="8" s="1"/>
  <c r="J168" i="8"/>
  <c r="K93" i="8"/>
  <c r="L66" i="8"/>
  <c r="L65" i="8" s="1"/>
  <c r="L271" i="8"/>
  <c r="I168" i="8"/>
  <c r="L35" i="8"/>
  <c r="K271" i="8"/>
  <c r="K216" i="8"/>
  <c r="L104" i="8"/>
  <c r="L93" i="8" s="1"/>
  <c r="K35" i="8"/>
  <c r="J271" i="8"/>
  <c r="I93" i="8"/>
  <c r="J34" i="8"/>
  <c r="K336" i="8"/>
  <c r="I271" i="8"/>
  <c r="I216" i="8"/>
  <c r="L113" i="8"/>
  <c r="I34" i="8"/>
  <c r="K336" i="7"/>
  <c r="L186" i="7"/>
  <c r="L185" i="7" s="1"/>
  <c r="J238" i="7"/>
  <c r="K186" i="7"/>
  <c r="K185" i="7" s="1"/>
  <c r="L93" i="7"/>
  <c r="I336" i="7"/>
  <c r="L271" i="7"/>
  <c r="K239" i="7"/>
  <c r="K238" i="7" s="1"/>
  <c r="I186" i="7"/>
  <c r="I185" i="7" s="1"/>
  <c r="K93" i="7"/>
  <c r="K271" i="7"/>
  <c r="I159" i="7"/>
  <c r="I158" i="7" s="1"/>
  <c r="I239" i="7"/>
  <c r="I168" i="7"/>
  <c r="L113" i="7"/>
  <c r="I93" i="7"/>
  <c r="I34" i="7" s="1"/>
  <c r="L303" i="7"/>
  <c r="K303" i="7"/>
  <c r="I113" i="7"/>
  <c r="J104" i="7"/>
  <c r="L66" i="7"/>
  <c r="L65" i="7" s="1"/>
  <c r="L35" i="7"/>
  <c r="J271" i="7"/>
  <c r="L336" i="7"/>
  <c r="I304" i="7"/>
  <c r="L173" i="7"/>
  <c r="L168" i="7" s="1"/>
  <c r="J113" i="7"/>
  <c r="K65" i="7"/>
  <c r="I271" i="7"/>
  <c r="L239" i="7"/>
  <c r="L238" i="7" s="1"/>
  <c r="J93" i="7"/>
  <c r="J34" i="7" s="1"/>
  <c r="I66" i="7"/>
  <c r="I65" i="7" s="1"/>
  <c r="K173" i="7"/>
  <c r="K168" i="7" s="1"/>
  <c r="K34" i="7" s="1"/>
  <c r="L139" i="7"/>
  <c r="J336" i="7"/>
  <c r="J303" i="7" s="1"/>
  <c r="I336" i="6"/>
  <c r="I304" i="6"/>
  <c r="I303" i="6" s="1"/>
  <c r="I271" i="6"/>
  <c r="K173" i="6"/>
  <c r="L271" i="6"/>
  <c r="J336" i="6"/>
  <c r="I186" i="6"/>
  <c r="I185" i="6" s="1"/>
  <c r="I184" i="6" s="1"/>
  <c r="L139" i="6"/>
  <c r="J65" i="6"/>
  <c r="I238" i="6"/>
  <c r="I216" i="6"/>
  <c r="K186" i="6"/>
  <c r="K113" i="6"/>
  <c r="J186" i="6"/>
  <c r="J185" i="6" s="1"/>
  <c r="I113" i="6"/>
  <c r="K66" i="6"/>
  <c r="K65" i="6" s="1"/>
  <c r="L239" i="6"/>
  <c r="L238" i="6" s="1"/>
  <c r="K168" i="6"/>
  <c r="L113" i="6"/>
  <c r="L34" i="6" s="1"/>
  <c r="K35" i="6"/>
  <c r="I93" i="6"/>
  <c r="I34" i="6"/>
  <c r="I368" i="6" s="1"/>
  <c r="L336" i="6"/>
  <c r="L303" i="6" s="1"/>
  <c r="K239" i="6"/>
  <c r="K139" i="6"/>
  <c r="L93" i="6"/>
  <c r="K304" i="6"/>
  <c r="K303" i="6" s="1"/>
  <c r="K271" i="6"/>
  <c r="J239" i="6"/>
  <c r="I168" i="6"/>
  <c r="J304" i="6"/>
  <c r="J303" i="6" s="1"/>
  <c r="J271" i="6"/>
  <c r="K216" i="6"/>
  <c r="L186" i="6"/>
  <c r="L185" i="6" s="1"/>
  <c r="L168" i="6"/>
  <c r="I159" i="6"/>
  <c r="I158" i="6" s="1"/>
  <c r="J93" i="6"/>
  <c r="J35" i="6"/>
  <c r="L304" i="4"/>
  <c r="L185" i="4"/>
  <c r="J113" i="4"/>
  <c r="J336" i="4"/>
  <c r="J104" i="4"/>
  <c r="I336" i="4"/>
  <c r="J93" i="4"/>
  <c r="K336" i="4"/>
  <c r="K303" i="4" s="1"/>
  <c r="J239" i="4"/>
  <c r="J238" i="4" s="1"/>
  <c r="K239" i="4"/>
  <c r="K238" i="4" s="1"/>
  <c r="K184" i="4" s="1"/>
  <c r="I185" i="4"/>
  <c r="J139" i="4"/>
  <c r="L35" i="4"/>
  <c r="K168" i="4"/>
  <c r="I139" i="4"/>
  <c r="L271" i="4"/>
  <c r="I239" i="4"/>
  <c r="J168" i="4"/>
  <c r="I159" i="4"/>
  <c r="I158" i="4" s="1"/>
  <c r="L139" i="4"/>
  <c r="L113" i="4"/>
  <c r="J304" i="4"/>
  <c r="K271" i="4"/>
  <c r="L239" i="4"/>
  <c r="I168" i="4"/>
  <c r="L159" i="4"/>
  <c r="L158" i="4" s="1"/>
  <c r="L168" i="4"/>
  <c r="I66" i="4"/>
  <c r="I65" i="4" s="1"/>
  <c r="I34" i="4" s="1"/>
  <c r="I271" i="4"/>
  <c r="I113" i="4"/>
  <c r="J35" i="4"/>
  <c r="J34" i="4" s="1"/>
  <c r="L336" i="4"/>
  <c r="I304" i="4"/>
  <c r="J271" i="4"/>
  <c r="J66" i="4"/>
  <c r="J65" i="4" s="1"/>
  <c r="K35" i="4"/>
  <c r="K34" i="4" s="1"/>
  <c r="J271" i="3"/>
  <c r="I113" i="3"/>
  <c r="J336" i="3"/>
  <c r="L304" i="3"/>
  <c r="L303" i="3" s="1"/>
  <c r="I271" i="3"/>
  <c r="I336" i="3"/>
  <c r="I303" i="3" s="1"/>
  <c r="J186" i="3"/>
  <c r="J185" i="3" s="1"/>
  <c r="K271" i="3"/>
  <c r="K238" i="3" s="1"/>
  <c r="K336" i="3"/>
  <c r="L239" i="3"/>
  <c r="L238" i="3" s="1"/>
  <c r="L168" i="3"/>
  <c r="J66" i="3"/>
  <c r="J65" i="3" s="1"/>
  <c r="K168" i="3"/>
  <c r="I66" i="3"/>
  <c r="I65" i="3" s="1"/>
  <c r="K186" i="3"/>
  <c r="K185" i="3" s="1"/>
  <c r="K304" i="3"/>
  <c r="I239" i="3"/>
  <c r="I238" i="3" s="1"/>
  <c r="I186" i="3"/>
  <c r="I185" i="3" s="1"/>
  <c r="I168" i="3"/>
  <c r="L104" i="3"/>
  <c r="L93" i="3"/>
  <c r="J304" i="3"/>
  <c r="L35" i="3"/>
  <c r="J239" i="3"/>
  <c r="J238" i="3" s="1"/>
  <c r="L186" i="3"/>
  <c r="K139" i="3"/>
  <c r="K35" i="3"/>
  <c r="L216" i="3"/>
  <c r="L113" i="3"/>
  <c r="I104" i="3"/>
  <c r="I93" i="3" s="1"/>
  <c r="K66" i="3"/>
  <c r="K65" i="3" s="1"/>
  <c r="J35" i="3"/>
  <c r="L271" i="3"/>
  <c r="K216" i="3"/>
  <c r="I139" i="3"/>
  <c r="K113" i="3"/>
  <c r="J104" i="3"/>
  <c r="J93" i="3" s="1"/>
  <c r="L66" i="3"/>
  <c r="L65" i="3" s="1"/>
  <c r="I35" i="3"/>
  <c r="K113" i="1"/>
  <c r="L303" i="1"/>
  <c r="I271" i="1"/>
  <c r="L104" i="1"/>
  <c r="L113" i="1"/>
  <c r="J168" i="1"/>
  <c r="J239" i="1"/>
  <c r="J271" i="1"/>
  <c r="L239" i="1"/>
  <c r="L238" i="1" s="1"/>
  <c r="L184" i="1" s="1"/>
  <c r="L93" i="1"/>
  <c r="L159" i="1"/>
  <c r="L158" i="1" s="1"/>
  <c r="I239" i="1"/>
  <c r="I238" i="1" s="1"/>
  <c r="L271" i="1"/>
  <c r="I93" i="1"/>
  <c r="I159" i="1"/>
  <c r="I158" i="1" s="1"/>
  <c r="J216" i="1"/>
  <c r="I336" i="1"/>
  <c r="K34" i="1"/>
  <c r="I65" i="1"/>
  <c r="L139" i="1"/>
  <c r="J66" i="1"/>
  <c r="J65" i="1" s="1"/>
  <c r="J34" i="1" s="1"/>
  <c r="I139" i="1"/>
  <c r="I186" i="1"/>
  <c r="I185" i="1" s="1"/>
  <c r="J336" i="1"/>
  <c r="K93" i="1"/>
  <c r="K186" i="1"/>
  <c r="K336" i="1"/>
  <c r="I173" i="1"/>
  <c r="I168" i="1" s="1"/>
  <c r="J186" i="1"/>
  <c r="J185" i="1" s="1"/>
  <c r="J304" i="1"/>
  <c r="J303" i="1" s="1"/>
  <c r="L66" i="1"/>
  <c r="L65" i="1" s="1"/>
  <c r="L34" i="1" s="1"/>
  <c r="L368" i="1" s="1"/>
  <c r="K216" i="1"/>
  <c r="I304" i="1"/>
  <c r="I303" i="1" s="1"/>
  <c r="L336" i="1"/>
  <c r="I113" i="1"/>
  <c r="K304" i="1"/>
  <c r="J34" i="14" l="1"/>
  <c r="K184" i="14"/>
  <c r="L34" i="14"/>
  <c r="J238" i="14"/>
  <c r="J184" i="14" s="1"/>
  <c r="K34" i="14"/>
  <c r="K368" i="14" s="1"/>
  <c r="L238" i="14"/>
  <c r="L184" i="14" s="1"/>
  <c r="K368" i="12"/>
  <c r="J34" i="12"/>
  <c r="J368" i="12" s="1"/>
  <c r="L34" i="12"/>
  <c r="K185" i="12"/>
  <c r="K184" i="12" s="1"/>
  <c r="J184" i="12"/>
  <c r="L184" i="12"/>
  <c r="I238" i="12"/>
  <c r="I184" i="12" s="1"/>
  <c r="I368" i="12" s="1"/>
  <c r="K238" i="11"/>
  <c r="K184" i="11" s="1"/>
  <c r="I184" i="11"/>
  <c r="I368" i="11" s="1"/>
  <c r="L303" i="11"/>
  <c r="L184" i="11" s="1"/>
  <c r="L368" i="11" s="1"/>
  <c r="J303" i="11"/>
  <c r="K34" i="11"/>
  <c r="J185" i="11"/>
  <c r="J184" i="11" s="1"/>
  <c r="J368" i="11" s="1"/>
  <c r="J184" i="10"/>
  <c r="L238" i="10"/>
  <c r="L303" i="10"/>
  <c r="L185" i="10"/>
  <c r="L184" i="10" s="1"/>
  <c r="I238" i="10"/>
  <c r="I184" i="10" s="1"/>
  <c r="I368" i="10" s="1"/>
  <c r="J34" i="10"/>
  <c r="J368" i="10" s="1"/>
  <c r="K184" i="10"/>
  <c r="K368" i="10" s="1"/>
  <c r="L34" i="10"/>
  <c r="L368" i="10" s="1"/>
  <c r="L303" i="8"/>
  <c r="L34" i="8"/>
  <c r="L238" i="8"/>
  <c r="L184" i="8" s="1"/>
  <c r="K238" i="8"/>
  <c r="I185" i="8"/>
  <c r="K185" i="8"/>
  <c r="J184" i="8"/>
  <c r="J368" i="8" s="1"/>
  <c r="K303" i="8"/>
  <c r="K34" i="8"/>
  <c r="I238" i="8"/>
  <c r="K368" i="7"/>
  <c r="J184" i="7"/>
  <c r="J368" i="7" s="1"/>
  <c r="K184" i="7"/>
  <c r="I238" i="7"/>
  <c r="L184" i="7"/>
  <c r="I303" i="7"/>
  <c r="L34" i="7"/>
  <c r="L368" i="7" s="1"/>
  <c r="I184" i="7"/>
  <c r="I368" i="7" s="1"/>
  <c r="L368" i="6"/>
  <c r="L184" i="6"/>
  <c r="K34" i="6"/>
  <c r="J238" i="6"/>
  <c r="J184" i="6" s="1"/>
  <c r="J34" i="6"/>
  <c r="K238" i="6"/>
  <c r="K185" i="6"/>
  <c r="I238" i="4"/>
  <c r="K368" i="4"/>
  <c r="L238" i="4"/>
  <c r="L34" i="4"/>
  <c r="I303" i="4"/>
  <c r="J303" i="4"/>
  <c r="J184" i="4" s="1"/>
  <c r="J368" i="4" s="1"/>
  <c r="I184" i="4"/>
  <c r="I368" i="4" s="1"/>
  <c r="L303" i="4"/>
  <c r="L184" i="4" s="1"/>
  <c r="I184" i="3"/>
  <c r="K34" i="3"/>
  <c r="I34" i="3"/>
  <c r="I368" i="3" s="1"/>
  <c r="J34" i="3"/>
  <c r="L34" i="3"/>
  <c r="J303" i="3"/>
  <c r="J184" i="3" s="1"/>
  <c r="K303" i="3"/>
  <c r="K184" i="3" s="1"/>
  <c r="L185" i="3"/>
  <c r="L184" i="3" s="1"/>
  <c r="I34" i="1"/>
  <c r="I368" i="1" s="1"/>
  <c r="J238" i="1"/>
  <c r="J184" i="1" s="1"/>
  <c r="J368" i="1" s="1"/>
  <c r="K185" i="1"/>
  <c r="K184" i="1" s="1"/>
  <c r="K368" i="1" s="1"/>
  <c r="I184" i="1"/>
  <c r="K303" i="1"/>
  <c r="L368" i="14" l="1"/>
  <c r="J368" i="14"/>
  <c r="L368" i="12"/>
  <c r="K368" i="11"/>
  <c r="K184" i="8"/>
  <c r="K368" i="8"/>
  <c r="I184" i="8"/>
  <c r="I368" i="8" s="1"/>
  <c r="L368" i="8"/>
  <c r="K184" i="6"/>
  <c r="J368" i="6"/>
  <c r="K368" i="6"/>
  <c r="L368" i="4"/>
  <c r="L368" i="3"/>
  <c r="J368" i="3"/>
  <c r="K368" i="3"/>
</calcChain>
</file>

<file path=xl/sharedStrings.xml><?xml version="1.0" encoding="utf-8"?>
<sst xmlns="http://schemas.openxmlformats.org/spreadsheetml/2006/main" count="5252" uniqueCount="539">
  <si>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</si>
  <si>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</si>
  <si>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</si>
  <si>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</si>
  <si>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</si>
  <si>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</si>
  <si>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gruodžio mėn. 31 d. metinės, ketvirtinės ataskaitos forma Nr. 2)</t>
  </si>
  <si>
    <t>Sporto centras, 163740253</t>
  </si>
  <si>
    <t>(įstaigos pavadinimas, kodas Juridinių asmenų registre, adresas)</t>
  </si>
  <si>
    <t>BIUDŽETO IŠLAIDŲ SĄMATOS VYKDYMO</t>
  </si>
  <si>
    <t>2022 M. GRUODŽIO MĖN. 31 D.</t>
  </si>
  <si>
    <t>gruodžio mėn.</t>
  </si>
  <si>
    <t>(metinė, ketvirtinė)</t>
  </si>
  <si>
    <t>ATASKAITA</t>
  </si>
  <si>
    <t>2023.01.14 Nr.________________</t>
  </si>
  <si>
    <t xml:space="preserve">                                                                      (data)</t>
  </si>
  <si>
    <t>Susisiekimo ir inžinerinės infrastruktūros plėtros programa</t>
  </si>
  <si>
    <t>(programos pavadinimas)</t>
  </si>
  <si>
    <t>Kodas</t>
  </si>
  <si>
    <t xml:space="preserve">                    Ministerijos / Savivaldybės</t>
  </si>
  <si>
    <t>Departamento</t>
  </si>
  <si>
    <t>Gatvių apšvietimas</t>
  </si>
  <si>
    <t>Įstaigos</t>
  </si>
  <si>
    <t>163740253</t>
  </si>
  <si>
    <t>6.2.1.8. Nutolusių saulės parkų įsigijimas</t>
  </si>
  <si>
    <t>Programos</t>
  </si>
  <si>
    <t>6</t>
  </si>
  <si>
    <t>Finansavimo šaltinio</t>
  </si>
  <si>
    <t>ES</t>
  </si>
  <si>
    <t>Valstybės funkcijos</t>
  </si>
  <si>
    <t>06</t>
  </si>
  <si>
    <t>04</t>
  </si>
  <si>
    <t>01</t>
  </si>
  <si>
    <t>Europos Sąjungos struktūrinių fondų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</si>
  <si>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</si>
  <si>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</si>
  <si>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</si>
  <si>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</si>
  <si>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</si>
  <si>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</si>
  <si>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</si>
  <si>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</si>
  <si>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</si>
  <si>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</si>
  <si>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</si>
  <si>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</si>
  <si>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</si>
  <si>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</si>
  <si>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</si>
  <si>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</si>
  <si>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</si>
  <si>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</si>
  <si>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</si>
  <si>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</si>
  <si>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</si>
  <si>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</si>
  <si>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</si>
  <si>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</si>
  <si>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</si>
  <si>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</si>
  <si>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</si>
  <si>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</si>
  <si>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</si>
  <si>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</si>
  <si>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</si>
  <si>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</si>
  <si>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</si>
  <si>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</si>
  <si>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</si>
  <si>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</si>
  <si>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</si>
  <si>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</si>
  <si>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</si>
  <si>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</si>
  <si>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</si>
  <si>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</si>
  <si>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</si>
  <si>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</si>
  <si>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</si>
  <si>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</si>
  <si>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</si>
  <si>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</si>
  <si>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</si>
  <si>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</si>
  <si>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</si>
  <si>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</si>
  <si>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</si>
  <si>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</si>
  <si>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</si>
  <si>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</si>
  <si>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</si>
  <si>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</si>
  <si>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</si>
  <si>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</si>
  <si>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</si>
  <si>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</si>
  <si>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</si>
  <si>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</si>
  <si>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</si>
  <si>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</si>
  <si>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</si>
  <si>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</si>
  <si>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</si>
  <si>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</si>
  <si>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</si>
  <si>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</si>
  <si>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</si>
  <si>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</si>
  <si>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</si>
  <si>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</si>
  <si>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</si>
  <si>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</si>
  <si>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</si>
  <si>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</si>
  <si>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</si>
  <si>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</si>
  <si>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</si>
  <si>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</si>
  <si>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</si>
  <si>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</si>
  <si>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</si>
  <si>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</si>
  <si>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</si>
  <si>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</si>
  <si>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</si>
  <si>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</si>
  <si>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</si>
  <si>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</si>
  <si>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</si>
  <si>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</si>
  <si>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</si>
  <si>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</si>
  <si>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</si>
  <si>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</si>
  <si>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</si>
  <si>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</si>
  <si>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</si>
  <si>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</si>
  <si>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</si>
  <si>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</si>
  <si>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</si>
  <si>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</si>
  <si>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</si>
  <si>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</si>
  <si>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</si>
  <si>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</si>
  <si>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</si>
  <si>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</si>
  <si>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</si>
  <si>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</si>
  <si>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</si>
  <si>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</si>
  <si>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</si>
  <si>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</si>
  <si>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</si>
  <si>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</si>
  <si>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</si>
  <si>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</si>
  <si>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</si>
  <si>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</si>
  <si>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</si>
  <si>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</si>
  <si>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</si>
  <si>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</si>
  <si>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</si>
  <si>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</si>
  <si>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</si>
  <si>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</si>
  <si>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</si>
  <si>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</si>
  <si>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</si>
  <si>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</si>
  <si>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</si>
  <si>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</si>
  <si>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</si>
  <si>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</si>
  <si>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</si>
  <si>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</si>
  <si>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</si>
  <si>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</si>
  <si>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</si>
  <si>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</si>
  <si>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</si>
  <si>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</si>
  <si>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</si>
  <si>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</si>
  <si>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</si>
  <si>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</si>
  <si>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</si>
  <si>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</si>
  <si>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</si>
  <si>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</si>
  <si>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</si>
  <si>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</si>
  <si>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</si>
  <si>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</si>
  <si>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</si>
  <si>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</si>
  <si>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</si>
  <si>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</si>
  <si>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</si>
  <si>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</si>
  <si>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</si>
  <si>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</si>
  <si>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</si>
  <si>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</si>
  <si>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</si>
  <si>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</si>
  <si>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</si>
  <si>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</si>
  <si>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</si>
  <si>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</si>
  <si>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</si>
  <si>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</si>
  <si>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</si>
  <si>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</si>
  <si>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</si>
  <si>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</si>
  <si>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</si>
  <si>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</si>
  <si>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</si>
  <si>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</si>
  <si>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</si>
  <si>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</si>
  <si>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</si>
  <si>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</si>
  <si>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</si>
  <si>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</si>
  <si>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</si>
  <si>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</si>
  <si>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</si>
  <si>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</si>
  <si>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</si>
  <si>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Liutikas</t>
  </si>
  <si>
    <t>(įstaigos vadovo ar jo įgalioto asmens pareigų  pavadinimas)</t>
  </si>
  <si>
    <t>(parašas)</t>
  </si>
  <si>
    <t>(vardas ir pavardė)</t>
  </si>
  <si>
    <t>Centralizuotos biudžetinių įstaigų buhalterinės apskaitos skyriaus vedėja</t>
  </si>
  <si>
    <t>Viktorija Kaprizkina</t>
  </si>
  <si>
    <t>(finansinę apskaitą tvarkančio asmens, centralizuotos apskaitos įstaigos vadovo arba jo įgalioto asmens pareigų pavadinimas)</t>
  </si>
  <si>
    <t>Pajamos už paslaugas ir nuomą</t>
  </si>
  <si>
    <t>08</t>
  </si>
  <si>
    <t>S</t>
  </si>
  <si>
    <t>8</t>
  </si>
  <si>
    <t>8.1.1.1. BĮ Klaipėdos rajono savivaldybės sporto centro veiklos organizavimas</t>
  </si>
  <si>
    <t>Sportininkų rengimo centrai</t>
  </si>
  <si>
    <t>Kūno kultūros ir sporto plėtros programa</t>
  </si>
  <si>
    <t>Savivaldybės biudžeto lėšos</t>
  </si>
  <si>
    <t>09</t>
  </si>
  <si>
    <t>02</t>
  </si>
  <si>
    <t>03</t>
  </si>
  <si>
    <t>SB</t>
  </si>
  <si>
    <t>9</t>
  </si>
  <si>
    <t>9.1.1.17. Projekto "Klaipėdos rajono biudžetinių įstaigų apskaitos optimizavimas" įgyvendinimas</t>
  </si>
  <si>
    <t>Institucijos išlaikymas (valdymo išlaidos)</t>
  </si>
  <si>
    <t>Savivaldybės valdymo ir pagrindinių funkcijų vykdymo programa</t>
  </si>
  <si>
    <t>Valstybės biudžeto specialioji tikslinė dotacija</t>
  </si>
  <si>
    <t>VBD</t>
  </si>
  <si>
    <t>8.1.2.13. Sportininkų ir jų trenerių skatinimas už pasiektus sporto laimėjimus</t>
  </si>
  <si>
    <t>9.4.1.7. Gyventojų iniciatyvų, skirtų gyvenamajai aplinkai gerinti, skatinimas</t>
  </si>
  <si>
    <t>Poilsio ir sporto priemonės</t>
  </si>
  <si>
    <t>8.2.1.1. Lauko treniruoklių aikštelių įrengimas Klaipėdos rajono seniūnijose</t>
  </si>
  <si>
    <t xml:space="preserve"> </t>
  </si>
  <si>
    <t>2023.01.16 Nr.________________</t>
  </si>
  <si>
    <t xml:space="preserve">Parengė Daiva Butkienė , tel   +370 659 47103 </t>
  </si>
  <si>
    <t xml:space="preserve">  </t>
  </si>
  <si>
    <t>Įstaigos vadovas</t>
  </si>
  <si>
    <t>X</t>
  </si>
  <si>
    <t>Likutis ataskaitinio laikotarpio pabaigoje,
iš viso</t>
  </si>
  <si>
    <t xml:space="preserve">Pajamos už paslaugas ir nuomą, 
iš viso </t>
  </si>
  <si>
    <t xml:space="preserve">Pajamų už socialinio būsto nuomą 
įmokos </t>
  </si>
  <si>
    <t xml:space="preserve">Pajamų už socialinio būsto paslaugas
įmokos </t>
  </si>
  <si>
    <t>Įmokos už išlaikymą švietimo, socialinės
apsaugos ir kitose įstaigose</t>
  </si>
  <si>
    <t>Pajamų už ilgalaikio ir trumpalaikio materialiojo turto nuomą įmokos</t>
  </si>
  <si>
    <t>Biudžetinių įstaigų pajamų už prekes ir paslaugas įmokos</t>
  </si>
  <si>
    <t>Likutis metų pradžioje, iš viso</t>
  </si>
  <si>
    <t>laikotarpį</t>
  </si>
  <si>
    <t>laikotarpiui</t>
  </si>
  <si>
    <t>ataskaitinį</t>
  </si>
  <si>
    <t>asignavimai</t>
  </si>
  <si>
    <t>per ataskaitinį</t>
  </si>
  <si>
    <t>ataskaitiniam</t>
  </si>
  <si>
    <t>metams</t>
  </si>
  <si>
    <t>asignavimai per</t>
  </si>
  <si>
    <t xml:space="preserve">Panaudoti </t>
  </si>
  <si>
    <t>į biudžetą per</t>
  </si>
  <si>
    <t>įskaitant patikslinimą</t>
  </si>
  <si>
    <t>Pavadinimas</t>
  </si>
  <si>
    <t>Negauti biudžeto</t>
  </si>
  <si>
    <t>Gauti biudžeto</t>
  </si>
  <si>
    <t>Faktinės įmokos</t>
  </si>
  <si>
    <t>Patvirtinta įmokų suma,</t>
  </si>
  <si>
    <t>(Eur., euro cnt.)</t>
  </si>
  <si>
    <t xml:space="preserve"> PAŽYMA APIE PAJAMAS UŽ PASLAUGAS IR NUOMĄ  2022 M GRUODŽIO 31 D. </t>
  </si>
  <si>
    <t>(Registracijos kodas ir buveinės adresas)</t>
  </si>
  <si>
    <t>163740253, J.Janonio 9, Gargždai</t>
  </si>
  <si>
    <t>įsakymu Nr.(5.1.1) AV - 306</t>
  </si>
  <si>
    <t>(Įstaigos pavadinimas)</t>
  </si>
  <si>
    <t>2018 m. vasario 6 d.</t>
  </si>
  <si>
    <t>Biudžetinė įstaiga  SPORTO CENTRAS</t>
  </si>
  <si>
    <t>administracijos direktoriaus</t>
  </si>
  <si>
    <t xml:space="preserve">Klaipėdos rajono savivaldybės </t>
  </si>
  <si>
    <t>Klaipėdos rajono savivaldybės</t>
  </si>
  <si>
    <t xml:space="preserve">P A T V I R T I N T A </t>
  </si>
  <si>
    <t>(vyriausiojo buhalterio (buhalterio) ar jo įgalioto asmens pareigos)</t>
  </si>
  <si>
    <t>Klaipėdos r. centralizuotos buhalterinės apskaitos skyriaus vedėja</t>
  </si>
  <si>
    <t>(vadovo ar jo įgalioto asmens pareigos)</t>
  </si>
  <si>
    <t>IŠ VISO:</t>
  </si>
  <si>
    <t>Apskaičiuotos prekių turto ir paslaugų pardavimo pajamos</t>
  </si>
  <si>
    <t>Apskaičiuotos turto naudojimo pajamos</t>
  </si>
  <si>
    <t>Laikotarpio pabaigos likutis
(3+4-5-6)</t>
  </si>
  <si>
    <t>Grąžintinų sumų pokytis</t>
  </si>
  <si>
    <t>Gauta iš iždo sumų</t>
  </si>
  <si>
    <t xml:space="preserve">Pervesta į iždą grąžintinų iš iždo sumų </t>
  </si>
  <si>
    <t>Laikotarpio pradžios likutis</t>
  </si>
  <si>
    <t xml:space="preserve">Sukauptos gautinos iš savivaldybės iždo sumos </t>
  </si>
  <si>
    <t>Didžiosios knygos sąskaitos pavadinimas</t>
  </si>
  <si>
    <t>Didžiosios knygos sąskaitos numeris</t>
  </si>
  <si>
    <t>(Eurais.euro ct,)</t>
  </si>
  <si>
    <t xml:space="preserve">              (sudarymo vieta)</t>
  </si>
  <si>
    <t xml:space="preserve">     Gargždai    </t>
  </si>
  <si>
    <t xml:space="preserve">                                     (data)</t>
  </si>
  <si>
    <t>(įstaigos pavadinimas, kodas)</t>
  </si>
  <si>
    <t>BIUDŽETINĖ  ĮSTAIGA  SPORTO  CENTRAS</t>
  </si>
  <si>
    <t xml:space="preserve">(Savivaldybės biudžetinių įstaigų  pajamų įmokų ataskaitos forma S7) </t>
  </si>
  <si>
    <t>7 priedas</t>
  </si>
  <si>
    <t>pateikimo taisyklių</t>
  </si>
  <si>
    <t>finansinėms ataskaitoms sudaryti,</t>
  </si>
  <si>
    <t xml:space="preserve">Informacijos, reikalingos Lietuvos Respublikos savivaldybių iždų </t>
  </si>
  <si>
    <t xml:space="preserve">                             </t>
  </si>
  <si>
    <t>SAVIVALDYBĖS BIUDŽETINIŲ ĮSTAIGŲ  PAJAMŲ ĮMOKŲ ATASKAITA UŽ  2022 METŲ IV KETVIRTĮ</t>
  </si>
  <si>
    <t>2023-01-16  Nr.</t>
  </si>
  <si>
    <t xml:space="preserve">                                  (vardas ir pavardė)</t>
  </si>
  <si>
    <t xml:space="preserve">  (parašas)</t>
  </si>
  <si>
    <t>Iš viso:</t>
  </si>
  <si>
    <t>Infrastruktūros ir kitų statynių įsigyjimo išlaidos</t>
  </si>
  <si>
    <t>3.1.1.2.1.3</t>
  </si>
  <si>
    <t>Darbdavio socialinė parama pinigais</t>
  </si>
  <si>
    <t>2.7.3.1.1.1.</t>
  </si>
  <si>
    <t>Startiniai mokesčiai</t>
  </si>
  <si>
    <t>Apsauga, kitos paslaugos</t>
  </si>
  <si>
    <t>Ūkio ir kan.prekės, inventorius</t>
  </si>
  <si>
    <t>UAB "Verslo sistemų bankas"</t>
  </si>
  <si>
    <t>iš jų:</t>
  </si>
  <si>
    <t>2.2.1.1.1.30</t>
  </si>
  <si>
    <t>2.2.1.1.1.22.</t>
  </si>
  <si>
    <t>2.2.1.1.1.21.</t>
  </si>
  <si>
    <t>atliekų tvarkymui</t>
  </si>
  <si>
    <t>vandentiekiui, kanalizacijai</t>
  </si>
  <si>
    <t>elektros energijai</t>
  </si>
  <si>
    <t>šildymui</t>
  </si>
  <si>
    <t>2.2.1.1.1.20</t>
  </si>
  <si>
    <t xml:space="preserve">2.2.1.1.1.16. </t>
  </si>
  <si>
    <t>Mat. turto paprastojo remonto išlaidos</t>
  </si>
  <si>
    <t xml:space="preserve">2.2.1.1.1.15. </t>
  </si>
  <si>
    <t>Materialiojo ir nemat. turto nuomos išlaidos</t>
  </si>
  <si>
    <t xml:space="preserve">2.2.1.1.1.14. </t>
  </si>
  <si>
    <t xml:space="preserve">2.2.1.1.1.12. </t>
  </si>
  <si>
    <t xml:space="preserve">2.2.1.1.1.11. </t>
  </si>
  <si>
    <t>Aprangos ir patalynės įsigijimo išlaidos</t>
  </si>
  <si>
    <t xml:space="preserve">2.2.1.1.1.7. </t>
  </si>
  <si>
    <t>Transporto išlaikymo  išlaidos</t>
  </si>
  <si>
    <t xml:space="preserve">2.2.1.1.1.6. </t>
  </si>
  <si>
    <t>Ryšių paslaugų įsigijimo išlaidos</t>
  </si>
  <si>
    <t xml:space="preserve">2.2.1.1.1.5. </t>
  </si>
  <si>
    <t>Medikamentų įsigijimo išlaidos</t>
  </si>
  <si>
    <t xml:space="preserve">2.2.1.1.1.2. </t>
  </si>
  <si>
    <t xml:space="preserve">2.2.1.1.1.1. </t>
  </si>
  <si>
    <t>Prekių ir paslaugų įsigijimo išlaidos</t>
  </si>
  <si>
    <t>2.2.1.</t>
  </si>
  <si>
    <t>Socialinio draudimo įmokos</t>
  </si>
  <si>
    <t>2.1.2.</t>
  </si>
  <si>
    <t>gyventojų pajamų mokestis</t>
  </si>
  <si>
    <t>2.1.1.</t>
  </si>
  <si>
    <t xml:space="preserve">ES/VBES </t>
  </si>
  <si>
    <t>ML</t>
  </si>
  <si>
    <t xml:space="preserve">ES struktūrinių fondų/valstybės biudžeto </t>
  </si>
  <si>
    <t>pajamos už paslaugas ir nuomą</t>
  </si>
  <si>
    <t xml:space="preserve">mokymo lėšos </t>
  </si>
  <si>
    <t>valstybės biudžeto specialioji tikslinė dotacija</t>
  </si>
  <si>
    <t xml:space="preserve">savivaldybės
 biudžeto </t>
  </si>
  <si>
    <t xml:space="preserve"> biudžeto lėšos</t>
  </si>
  <si>
    <t xml:space="preserve">Iš viso  </t>
  </si>
  <si>
    <t>(Eurais)</t>
  </si>
  <si>
    <t>BIUDŽETINĖ ĮSTAIGA  SPORTO CENTRAS</t>
  </si>
  <si>
    <t>įsakymu Nr. (5.1.1 E) AV-659</t>
  </si>
  <si>
    <t xml:space="preserve">KLAIPĖDOS RAJONO SAVIVALDYBĖS </t>
  </si>
  <si>
    <t>2020 m. kovo 24 d.</t>
  </si>
  <si>
    <t>P A T V I R T I N T A</t>
  </si>
  <si>
    <t>2023.01.17 Nr.________________</t>
  </si>
  <si>
    <t>(vyriausiasis buhalteris (buhalteris) / centralizuotos apskaitos įstaigos vadovo arba jo įgalioto asmens pareigų pavadinimas</t>
  </si>
  <si>
    <t>(įstaigos vadovo ar jo įgalioto asmens pareigų pavadinimas)</t>
  </si>
  <si>
    <t>Pastaba. Ilgalaikių įsipareigojimų likutis – įsipareigojimai, kurių terminas ilgesnis negu 1 metai.</t>
  </si>
  <si>
    <t>IŠ VISO (2 + 3)</t>
  </si>
  <si>
    <t>Biologinio turto ir žemės gelmių išteklių įsigijimo išlaidos</t>
  </si>
  <si>
    <t>Ilgalaikio materialiojo turto  kūrimo ir įsigijimo išlaidos</t>
  </si>
  <si>
    <t>MATERIALIOJO IR NEMATERIALIOJO TURTO ĮSIGIJIMO, FINANSINIO TURTO PADIDĖJIMO IR FINANSINIŲ ĮSIPAREIGOJIMŲ VYKDYMO IŠLAIDOS</t>
  </si>
  <si>
    <t xml:space="preserve">Pervedamos Europos Sąjungos, kitos tarptautinės finansinės paramos ir bendrojo finansavimo lėšos </t>
  </si>
  <si>
    <t>Kitos išlaidos kitiems einamiesiems tikslams</t>
  </si>
  <si>
    <t>Stipendijos</t>
  </si>
  <si>
    <t xml:space="preserve">Kitos išlaidos </t>
  </si>
  <si>
    <t>Socialinė parama natūra</t>
  </si>
  <si>
    <t>Socialinė parama pinigais</t>
  </si>
  <si>
    <t>Socialinė parama (soc. paramos pašalpos) ir rentos</t>
  </si>
  <si>
    <t xml:space="preserve">Socialinio draudimo išmokos (pašalpos) </t>
  </si>
  <si>
    <t>Bendrųjų nacionalinių pajamų nuosavi ištekliai</t>
  </si>
  <si>
    <t>Pridėtinės vertės mokesčio nuosavi ištekliai</t>
  </si>
  <si>
    <t>Tradiciniai nuosavi ištekliai</t>
  </si>
  <si>
    <t>Dotacijos tarptautinėms organizacijoms turtui įsigyti</t>
  </si>
  <si>
    <t xml:space="preserve">Subsidijos iš  biudžeto lėšų </t>
  </si>
  <si>
    <t xml:space="preserve">Prekių ir paslaugų įsigijimo išlaidos </t>
  </si>
  <si>
    <t>iš jų: gyventojų pajamų mokestis</t>
  </si>
  <si>
    <t>Darbo užmokestis pinigais</t>
  </si>
  <si>
    <t xml:space="preserve">Darbo užmokestis </t>
  </si>
  <si>
    <t xml:space="preserve">IŠLAIDOS </t>
  </si>
  <si>
    <t>iš jų ilgalaikių įsiskolinimų likutis</t>
  </si>
  <si>
    <t>iš viso</t>
  </si>
  <si>
    <t>likutis ataskaitinio laikotarpio pabaigoje</t>
  </si>
  <si>
    <t>likutis metų pradžioje</t>
  </si>
  <si>
    <t>Mokėtinos sumos</t>
  </si>
  <si>
    <t>Eil.Nr.</t>
  </si>
  <si>
    <t>(Eurais,ct)</t>
  </si>
  <si>
    <t>Ministerijos / Savivaldybės</t>
  </si>
  <si>
    <t xml:space="preserve">                                                                        (data)</t>
  </si>
  <si>
    <t xml:space="preserve">                          2023.01.17 Nr.________________</t>
  </si>
  <si>
    <t>4 ketvirtis</t>
  </si>
  <si>
    <t>2022 m. gruodžio mėn. 31 d.</t>
  </si>
  <si>
    <t>MOKĖTINŲ SUMŲ</t>
  </si>
  <si>
    <t>(Mokėtinų sumų ataskaitos forma)</t>
  </si>
  <si>
    <t>9 priedas</t>
  </si>
  <si>
    <t xml:space="preserve">teikimo Finansų ministerijai ir skelbimo taisyklių  </t>
  </si>
  <si>
    <t xml:space="preserve">Valdžios sektoriaus subjektų apskaitos duomenų </t>
  </si>
  <si>
    <t>(Parašas) (Vardas ir pavardė)</t>
  </si>
  <si>
    <t>08.01.01.01.</t>
  </si>
  <si>
    <t>Iš viso</t>
  </si>
  <si>
    <t>Kitoms išlaidoms</t>
  </si>
  <si>
    <t>08.01.01.02.</t>
  </si>
  <si>
    <t>Ilgalaikiam turtui įsigyti</t>
  </si>
  <si>
    <t>Atsargoms</t>
  </si>
  <si>
    <t>06.04.01.01.</t>
  </si>
  <si>
    <t>01.03.02.09.</t>
  </si>
  <si>
    <t>Suma</t>
  </si>
  <si>
    <t>Programa</t>
  </si>
  <si>
    <t>Valstybės funkcija</t>
  </si>
  <si>
    <t>Finansavimo sumų paskirtis</t>
  </si>
  <si>
    <t>Finansavimo
šaltinis</t>
  </si>
  <si>
    <t>Eil.
Nr.</t>
  </si>
  <si>
    <t>Per ataskaitinį laikotarpį gautos finansavimo sumos:</t>
  </si>
  <si>
    <t>2022-12-31</t>
  </si>
  <si>
    <t>Ataskaitinis laikotarpis:</t>
  </si>
  <si>
    <t>2022 Nr.______</t>
  </si>
  <si>
    <t>PAŽYMA DĖL GAUTINŲ, GAUTŲ IR GRĄŽINTINŲ FINANSAVIMO SUMŲ</t>
  </si>
  <si>
    <t>Klaipėdos raj.savivaldybės administracijos (Biudžeto ir ekonomikos skyriui)</t>
  </si>
  <si>
    <t>Sporto centras</t>
  </si>
  <si>
    <t>socialinio draudimo įmokos</t>
  </si>
  <si>
    <t>Atostogų rezervas, iš jų:</t>
  </si>
  <si>
    <t>Atidėjiniai</t>
  </si>
  <si>
    <t>Sukaupta finansavimo pajamų suma ataskaitinio laikotarpio pabaigoje:</t>
  </si>
  <si>
    <t>PAŽYMA DĖL SUKAUPTŲ FINANSAVIMO SUMŲ</t>
  </si>
  <si>
    <t xml:space="preserve">  (parašas)                                      (vardas, pavardė)</t>
  </si>
  <si>
    <t>___________________________________</t>
  </si>
  <si>
    <t>IŠ  VISO</t>
  </si>
  <si>
    <t>Parama  1,2% ( mokesčių inspekcija)</t>
  </si>
  <si>
    <t>pabaigoje</t>
  </si>
  <si>
    <t>pradžioje</t>
  </si>
  <si>
    <t>laikotarpio</t>
  </si>
  <si>
    <t>lėšų</t>
  </si>
  <si>
    <t xml:space="preserve">metų </t>
  </si>
  <si>
    <t>Tikslinių lėšų pavadinimas</t>
  </si>
  <si>
    <t>Likutis</t>
  </si>
  <si>
    <t>Panaudota</t>
  </si>
  <si>
    <t>Gauta</t>
  </si>
  <si>
    <t xml:space="preserve">Likutis </t>
  </si>
  <si>
    <t xml:space="preserve">     (eurais)</t>
  </si>
  <si>
    <t>Sudaryta 2023 m. sausio 16 d.</t>
  </si>
  <si>
    <t>TIKSLINIŲ  LĖŠŲ  GAVIMAS  IR  PANAUDOJIMAS   2022 m. gruodžio 31 D.</t>
  </si>
  <si>
    <r>
      <t xml:space="preserve">Ketvirtinė, </t>
    </r>
    <r>
      <rPr>
        <u/>
        <sz val="10"/>
        <rFont val="Arial"/>
        <family val="2"/>
        <charset val="186"/>
      </rPr>
      <t>metinė</t>
    </r>
  </si>
  <si>
    <t>įsakymu Nr. AV-4</t>
  </si>
  <si>
    <t>2007 m. sausio 2 d.</t>
  </si>
  <si>
    <t xml:space="preserve">        Įstaigos pavadinimas</t>
  </si>
  <si>
    <t>Klaipėdos rajono centralizuotos biudžetinių įstaigų buhalterinės apskaitos skyriaus vedėja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</si>
  <si>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</si>
  <si>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>Iš jų pareigybės priskiriamos kultūros darbuotojams</t>
  </si>
  <si>
    <t xml:space="preserve">Iš viso: </t>
  </si>
  <si>
    <t>Iš jų pareigybės priskiriamos D lygiui (darbininkai)</t>
  </si>
  <si>
    <t>Kiti darbuotojai</t>
  </si>
  <si>
    <t>Sporto specialistai (darbas su vaikais)</t>
  </si>
  <si>
    <t>Sporto specialistai (darbas su suaugusiais)</t>
  </si>
  <si>
    <t>Kultūros ir meno darbuotojai</t>
  </si>
  <si>
    <t xml:space="preserve"> Įstaigos  vadovas,  vadovų pavaduotojai, skyrių, padalinių vadovai</t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</si>
  <si>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</si>
  <si>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>ataskaitinio laikotarpio pabaigoje</t>
  </si>
  <si>
    <t>metų pradžioje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</si>
  <si>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</si>
  <si>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t>kitoms išmo-koms</t>
  </si>
  <si>
    <t>skatina-mosioms išmokoms</t>
  </si>
  <si>
    <t>už darbą poilsio ir švenčių dienomis, naktinį bei viršvalandinį darbą ir bud.</t>
  </si>
  <si>
    <t>priedams ir priemokoms</t>
  </si>
  <si>
    <t>pareiginės algos kintamajai daliai</t>
  </si>
  <si>
    <t>pareiginei algai</t>
  </si>
  <si>
    <t>už darbą poilsio ir švenčių dienomis, naktinį bei viršvalandinį darbą ir budėjimą</t>
  </si>
  <si>
    <t>Faktiškai</t>
  </si>
  <si>
    <t>Patvirtinta etatų sąraše</t>
  </si>
  <si>
    <t>Įvykdyta, eurais</t>
  </si>
  <si>
    <t>Ataskaitinio laikotarpio patikslintas planas, eurais</t>
  </si>
  <si>
    <t>Pareigybių skaičius, vnt.</t>
  </si>
  <si>
    <t>Pareigybės</t>
  </si>
  <si>
    <t>Išlaidų klasifikacija pagal valstybės funkcijas:</t>
  </si>
  <si>
    <t>SB, S,VBD</t>
  </si>
  <si>
    <t>Finansavimo šaltinis:</t>
  </si>
  <si>
    <t>Programa:</t>
  </si>
  <si>
    <t>(data ir numeris)</t>
  </si>
  <si>
    <t>2023.01.17</t>
  </si>
  <si>
    <t>KULTŪROS IR KITŲ ĮSTAIGŲ ETATŲ  IR IŠLAIDŲ DARBO UŽMOKESČIUI  PLANO ĮVYKDYMO ATASKAITA 2022 m.gruodžio mėn. 31 d.</t>
  </si>
  <si>
    <t>(Įstaigos pavadinimas, kodas)</t>
  </si>
  <si>
    <t>Biudžetinė įstaiga SPORTO CENTRAS</t>
  </si>
  <si>
    <t>Forma Nr. B-9K   metinė, ketvirtinė                                                  patvirtinta Klaipėdos rajono savivaldybės administracijos direktoriaus  2020 m.  balandžio  1 d. įsakymu Nr AV-724</t>
  </si>
  <si>
    <t>KLAIPĖDOS RAJONO BIUDŽETINĖ ĮSTAIGA SPORTO CENTRAS</t>
  </si>
  <si>
    <t>Klaipėdos r.savivaldybės administracija. Aukšto meistriškumo sportininkų finansavimas</t>
  </si>
  <si>
    <t>Klaipėdos r.savivaldybės administracija. Vaikų vasaros poilsio programa</t>
  </si>
  <si>
    <t>Parama iš rėmėjų</t>
  </si>
  <si>
    <t>Klaipėdos r.savivaldybės administracija.  vasaros Tarptautinis projektas</t>
  </si>
  <si>
    <t>Atstatomos lėšos</t>
  </si>
  <si>
    <r>
      <t>(</t>
    </r>
    <r>
      <rPr>
        <u/>
        <sz val="9"/>
        <color rgb="FF000000"/>
        <rFont val="Times New Roman"/>
        <family val="1"/>
      </rPr>
      <t>metinė</t>
    </r>
    <r>
      <rPr>
        <sz val="9"/>
        <color indexed="8"/>
        <rFont val="Times New Roman"/>
      </rPr>
      <t>, ketvirtinė)</t>
    </r>
  </si>
  <si>
    <r>
      <rPr>
        <u/>
        <sz val="8"/>
        <rFont val="Arial"/>
        <family val="2"/>
      </rPr>
      <t xml:space="preserve">  Metinė</t>
    </r>
    <r>
      <rPr>
        <sz val="8"/>
        <rFont val="Arial"/>
        <family val="2"/>
        <charset val="186"/>
      </rPr>
      <t xml:space="preserve">, </t>
    </r>
    <r>
      <rPr>
        <sz val="8"/>
        <rFont val="Arial"/>
        <family val="2"/>
      </rPr>
      <t>ketvirtinė</t>
    </r>
  </si>
  <si>
    <t>Centralizuotos biudžetinių įstaigų buhalterinės</t>
  </si>
  <si>
    <t xml:space="preserve"> apskaitos skyriaus vedėja</t>
  </si>
  <si>
    <t>Daiva Butkienė</t>
  </si>
  <si>
    <t>Daiva Butkienė  tel. 8 659 47103, e.p.  daiva.butkiene@krcb.lt</t>
  </si>
  <si>
    <r>
      <t>Biologinio turto ir žemės gelmių  išteklių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</si>
  <si>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r>
      <t>Prekių, skirtų parduoti arba perduoti</t>
    </r>
    <r>
      <rPr>
        <sz val="10"/>
        <color rgb="FF00B0F0"/>
        <rFont val="Times New Roman"/>
        <family val="1"/>
      </rPr>
      <t>,</t>
    </r>
    <r>
      <rPr>
        <sz val="10"/>
        <color rgb="FF000000"/>
        <rFont val="Times New Roman"/>
        <family val="1"/>
      </rPr>
      <t xml:space="preserve"> įsigijimo išlaidos</t>
    </r>
  </si>
  <si>
    <r>
      <t>Kompiuterinės programinės įrangos ir kompiuterinės programinės įrangos licencijų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</si>
  <si>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r>
      <t>Antikvarinių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ir kitų meno kūrinių įsigijimo išlaidos</t>
    </r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</si>
  <si>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subjektams</t>
    </r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</si>
  <si>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 subjektams</t>
    </r>
  </si>
  <si>
    <t>8.2.2.6. Daugiafunkcio sporto ir pramogų centro Gargžduose,  Dariaus ir Girėno g. 4, statyba</t>
  </si>
  <si>
    <t>2023.01.18 Nr.________________</t>
  </si>
  <si>
    <r>
      <rPr>
        <u/>
        <sz val="9"/>
        <rFont val="Arial"/>
        <family val="2"/>
      </rPr>
      <t>Metinė</t>
    </r>
    <r>
      <rPr>
        <sz val="9"/>
        <rFont val="Arial"/>
        <family val="2"/>
      </rPr>
      <t>, ketvirtinė,</t>
    </r>
    <r>
      <rPr>
        <u/>
        <sz val="9"/>
        <rFont val="Arial"/>
        <family val="2"/>
      </rPr>
      <t xml:space="preserve"> </t>
    </r>
    <r>
      <rPr>
        <sz val="9"/>
        <rFont val="Arial"/>
        <family val="2"/>
      </rPr>
      <t>mėnesinė</t>
    </r>
  </si>
  <si>
    <t>PAŽYMA PRIE MOKĖTINŲ SUMŲ 2022 M.GRUODŽIO 31 D. ATASKAITOS 9 PRIEDO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</si>
</sst>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8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0"/>
      <name val="Arial"/>
      <family val="2"/>
      <charset val="186"/>
    </font>
    <font>
      <u/>
      <sz val="10"/>
      <name val="Arial"/>
      <family val="2"/>
    </font>
    <font>
      <sz val="10"/>
      <name val="Arial"/>
      <family val="2"/>
      <charset val="186"/>
    </font>
    <font>
      <sz val="9"/>
      <name val="Arial"/>
      <family val="2"/>
    </font>
    <font>
      <u/>
      <sz val="9"/>
      <name val="Arial"/>
      <family val="2"/>
    </font>
    <font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0"/>
      <name val="Times New Roman Baltic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EYInterstate Light"/>
    </font>
    <font>
      <b/>
      <sz val="12"/>
      <name val="Times New Roman"/>
      <family val="1"/>
      <charset val="186"/>
    </font>
    <font>
      <u/>
      <sz val="11"/>
      <name val="Times New Roman"/>
      <family val="1"/>
      <charset val="186"/>
    </font>
    <font>
      <u/>
      <sz val="12"/>
      <name val="Times New Roman"/>
      <family val="1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indexed="8"/>
      <name val="Calibri"/>
    </font>
    <font>
      <sz val="11"/>
      <color indexed="8"/>
      <name val="Times New Roman"/>
    </font>
    <font>
      <sz val="10"/>
      <color indexed="8"/>
      <name val="Times New Roman"/>
    </font>
    <font>
      <sz val="8"/>
      <color indexed="8"/>
      <name val="Times New Roman"/>
    </font>
    <font>
      <i/>
      <sz val="9"/>
      <color indexed="8"/>
      <name val="Times New Roman"/>
    </font>
    <font>
      <sz val="9"/>
      <color indexed="8"/>
      <name val="Times New Roman"/>
    </font>
    <font>
      <vertAlign val="superscript"/>
      <sz val="9"/>
      <color indexed="8"/>
      <name val="Times New Roman"/>
    </font>
    <font>
      <b/>
      <sz val="9"/>
      <color indexed="8"/>
      <name val="Times New Roman"/>
    </font>
    <font>
      <sz val="12"/>
      <color indexed="8"/>
      <name val="Times New Roman"/>
    </font>
    <font>
      <b/>
      <sz val="11"/>
      <color indexed="8"/>
      <name val="Times New Roman"/>
    </font>
    <font>
      <b/>
      <sz val="11"/>
      <color indexed="8"/>
      <name val="Calibri"/>
    </font>
    <font>
      <b/>
      <sz val="12"/>
      <color indexed="8"/>
      <name val="Times New Roman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u/>
      <sz val="10"/>
      <name val="Arial"/>
      <family val="2"/>
      <charset val="186"/>
    </font>
    <font>
      <sz val="7"/>
      <name val="Times New Roman"/>
      <family val="1"/>
      <charset val="186"/>
    </font>
    <font>
      <sz val="10"/>
      <name val="Times New Roman"/>
      <family val="1"/>
    </font>
    <font>
      <vertAlign val="superscript"/>
      <sz val="7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Times New Roman Baltic"/>
      <charset val="186"/>
    </font>
    <font>
      <b/>
      <sz val="8"/>
      <name val="Times New Roman Baltic"/>
      <charset val="186"/>
    </font>
    <font>
      <sz val="9"/>
      <name val="Times New Roman Baltic"/>
      <charset val="186"/>
    </font>
    <font>
      <i/>
      <sz val="9"/>
      <name val="Times New Roman Baltic"/>
      <charset val="186"/>
    </font>
    <font>
      <sz val="7.5"/>
      <name val="Times New Roman"/>
      <family val="1"/>
      <charset val="186"/>
    </font>
    <font>
      <b/>
      <vertAlign val="superscript"/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LT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u/>
      <sz val="9"/>
      <color rgb="FF000000"/>
      <name val="Times New Roman"/>
      <family val="1"/>
    </font>
    <font>
      <u/>
      <sz val="8"/>
      <name val="Arial"/>
      <family val="2"/>
    </font>
    <font>
      <sz val="11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8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trike/>
      <sz val="10"/>
      <color rgb="FFFF0000"/>
      <name val="Times New Roman"/>
      <family val="1"/>
    </font>
    <font>
      <sz val="10"/>
      <color rgb="FF00B0F0"/>
      <name val="Times New Roman"/>
      <family val="1"/>
    </font>
    <font>
      <sz val="10"/>
      <color rgb="FFFF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26"/>
        <bgColor indexed="64"/>
      </patternFill>
    </fill>
  </fills>
  <borders count="6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0" fillId="0" borderId="0"/>
    <xf numFmtId="0" fontId="41" fillId="0" borderId="0"/>
    <xf numFmtId="0" fontId="46" fillId="0" borderId="0" applyFill="0" applyProtection="0"/>
    <xf numFmtId="0" fontId="59" fillId="0" borderId="0" applyFill="0" applyProtection="0"/>
    <xf numFmtId="0" fontId="46" fillId="0" borderId="0" applyFill="0" applyProtection="0"/>
    <xf numFmtId="0" fontId="25" fillId="0" borderId="0"/>
    <xf numFmtId="0" fontId="30" fillId="0" borderId="0"/>
    <xf numFmtId="0" fontId="79" fillId="0" borderId="0"/>
    <xf numFmtId="0" fontId="22" fillId="0" borderId="0"/>
  </cellStyleXfs>
  <cellXfs count="86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0" fillId="0" borderId="20" xfId="0" applyBorder="1"/>
    <xf numFmtId="0" fontId="0" fillId="0" borderId="18" xfId="0" applyBorder="1"/>
    <xf numFmtId="0" fontId="0" fillId="0" borderId="21" xfId="0" applyBorder="1"/>
    <xf numFmtId="0" fontId="23" fillId="0" borderId="0" xfId="0" applyFont="1"/>
    <xf numFmtId="0" fontId="0" fillId="0" borderId="29" xfId="0" applyBorder="1"/>
    <xf numFmtId="0" fontId="23" fillId="0" borderId="30" xfId="0" applyFont="1" applyBorder="1"/>
    <xf numFmtId="0" fontId="0" fillId="0" borderId="30" xfId="0" applyBorder="1"/>
    <xf numFmtId="0" fontId="23" fillId="0" borderId="22" xfId="0" applyFont="1" applyBorder="1" applyAlignment="1">
      <alignment horizontal="center"/>
    </xf>
    <xf numFmtId="0" fontId="0" fillId="0" borderId="23" xfId="0" applyBorder="1"/>
    <xf numFmtId="0" fontId="23" fillId="0" borderId="24" xfId="0" applyFont="1" applyBorder="1"/>
    <xf numFmtId="0" fontId="0" fillId="0" borderId="17" xfId="0" applyBorder="1"/>
    <xf numFmtId="0" fontId="0" fillId="0" borderId="24" xfId="0" applyBorder="1"/>
    <xf numFmtId="0" fontId="20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31" fillId="0" borderId="0" xfId="1" applyFont="1" applyAlignment="1">
      <alignment horizontal="center" vertical="top"/>
    </xf>
    <xf numFmtId="0" fontId="31" fillId="0" borderId="0" xfId="0" applyFont="1" applyAlignment="1">
      <alignment vertical="top"/>
    </xf>
    <xf numFmtId="0" fontId="31" fillId="0" borderId="0" xfId="1" applyFont="1" applyAlignment="1">
      <alignment vertical="top"/>
    </xf>
    <xf numFmtId="0" fontId="18" fillId="0" borderId="0" xfId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2" fillId="0" borderId="0" xfId="1" applyFont="1" applyAlignment="1">
      <alignment horizontal="center" vertical="top" wrapText="1"/>
    </xf>
    <xf numFmtId="0" fontId="31" fillId="0" borderId="0" xfId="1" applyFont="1" applyAlignment="1">
      <alignment horizontal="center"/>
    </xf>
    <xf numFmtId="0" fontId="31" fillId="0" borderId="0" xfId="0" applyFont="1"/>
    <xf numFmtId="0" fontId="31" fillId="0" borderId="0" xfId="1" applyFont="1"/>
    <xf numFmtId="0" fontId="18" fillId="0" borderId="0" xfId="1" applyFont="1"/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1" applyFont="1" applyAlignment="1">
      <alignment vertical="top"/>
    </xf>
    <xf numFmtId="0" fontId="18" fillId="0" borderId="0" xfId="0" applyFont="1" applyAlignment="1">
      <alignment horizontal="center" vertical="top"/>
    </xf>
    <xf numFmtId="0" fontId="18" fillId="0" borderId="0" xfId="1" applyFont="1" applyAlignment="1">
      <alignment vertical="top" wrapText="1"/>
    </xf>
    <xf numFmtId="0" fontId="18" fillId="0" borderId="18" xfId="0" applyFont="1" applyBorder="1"/>
    <xf numFmtId="2" fontId="28" fillId="0" borderId="31" xfId="0" applyNumberFormat="1" applyFont="1" applyBorder="1"/>
    <xf numFmtId="0" fontId="18" fillId="0" borderId="31" xfId="0" applyFont="1" applyBorder="1"/>
    <xf numFmtId="2" fontId="31" fillId="0" borderId="31" xfId="0" applyNumberFormat="1" applyFont="1" applyBorder="1" applyAlignment="1">
      <alignment horizontal="center"/>
    </xf>
    <xf numFmtId="2" fontId="31" fillId="0" borderId="26" xfId="0" quotePrefix="1" applyNumberFormat="1" applyFont="1" applyBorder="1" applyAlignment="1">
      <alignment horizontal="center"/>
    </xf>
    <xf numFmtId="0" fontId="33" fillId="0" borderId="31" xfId="0" applyFont="1" applyBorder="1" applyAlignment="1">
      <alignment horizontal="right" vertical="center" wrapText="1"/>
    </xf>
    <xf numFmtId="0" fontId="32" fillId="0" borderId="31" xfId="0" applyFont="1" applyBorder="1"/>
    <xf numFmtId="0" fontId="32" fillId="0" borderId="31" xfId="0" applyFont="1" applyBorder="1" applyAlignment="1">
      <alignment horizontal="center"/>
    </xf>
    <xf numFmtId="0" fontId="32" fillId="0" borderId="31" xfId="0" quotePrefix="1" applyFont="1" applyBorder="1" applyAlignment="1">
      <alignment horizontal="center"/>
    </xf>
    <xf numFmtId="0" fontId="32" fillId="0" borderId="31" xfId="0" applyFont="1" applyBorder="1" applyAlignment="1">
      <alignment horizontal="center" vertical="center"/>
    </xf>
    <xf numFmtId="2" fontId="32" fillId="0" borderId="31" xfId="0" applyNumberFormat="1" applyFont="1" applyBorder="1" applyAlignment="1">
      <alignment horizontal="center"/>
    </xf>
    <xf numFmtId="2" fontId="28" fillId="0" borderId="31" xfId="0" applyNumberFormat="1" applyFont="1" applyBorder="1" applyAlignment="1">
      <alignment horizontal="center"/>
    </xf>
    <xf numFmtId="2" fontId="28" fillId="0" borderId="31" xfId="0" quotePrefix="1" applyNumberFormat="1" applyFont="1" applyBorder="1" applyAlignment="1">
      <alignment horizontal="center"/>
    </xf>
    <xf numFmtId="0" fontId="28" fillId="0" borderId="31" xfId="0" applyFont="1" applyBorder="1"/>
    <xf numFmtId="0" fontId="34" fillId="0" borderId="31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25" fillId="0" borderId="20" xfId="0" applyFont="1" applyBorder="1" applyAlignment="1">
      <alignment wrapText="1"/>
    </xf>
    <xf numFmtId="0" fontId="25" fillId="0" borderId="18" xfId="0" applyFont="1" applyBorder="1" applyAlignment="1">
      <alignment wrapText="1"/>
    </xf>
    <xf numFmtId="0" fontId="25" fillId="0" borderId="21" xfId="0" applyFont="1" applyBorder="1" applyAlignment="1">
      <alignment wrapText="1"/>
    </xf>
    <xf numFmtId="0" fontId="18" fillId="0" borderId="0" xfId="0" applyFont="1" applyAlignment="1">
      <alignment horizontal="right"/>
    </xf>
    <xf numFmtId="0" fontId="35" fillId="0" borderId="0" xfId="0" applyFont="1"/>
    <xf numFmtId="0" fontId="36" fillId="0" borderId="0" xfId="0" applyFont="1"/>
    <xf numFmtId="0" fontId="32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3" fillId="0" borderId="0" xfId="0" applyFont="1"/>
    <xf numFmtId="0" fontId="38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19" fillId="0" borderId="18" xfId="0" applyFont="1" applyBorder="1"/>
    <xf numFmtId="0" fontId="36" fillId="0" borderId="18" xfId="0" applyFont="1" applyBorder="1"/>
    <xf numFmtId="0" fontId="33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39" fillId="0" borderId="0" xfId="0" applyFont="1"/>
    <xf numFmtId="0" fontId="23" fillId="7" borderId="31" xfId="0" applyFont="1" applyFill="1" applyBorder="1"/>
    <xf numFmtId="2" fontId="23" fillId="7" borderId="31" xfId="0" applyNumberFormat="1" applyFont="1" applyFill="1" applyBorder="1"/>
    <xf numFmtId="0" fontId="39" fillId="0" borderId="31" xfId="0" applyFont="1" applyBorder="1" applyAlignment="1">
      <alignment horizontal="left"/>
    </xf>
    <xf numFmtId="0" fontId="39" fillId="0" borderId="31" xfId="0" applyFont="1" applyBorder="1" applyAlignment="1">
      <alignment horizontal="right"/>
    </xf>
    <xf numFmtId="0" fontId="0" fillId="0" borderId="31" xfId="0" applyBorder="1"/>
    <xf numFmtId="2" fontId="23" fillId="0" borderId="31" xfId="0" applyNumberFormat="1" applyFont="1" applyBorder="1"/>
    <xf numFmtId="0" fontId="40" fillId="0" borderId="31" xfId="0" applyFont="1" applyBorder="1"/>
    <xf numFmtId="0" fontId="39" fillId="0" borderId="31" xfId="0" applyFont="1" applyBorder="1"/>
    <xf numFmtId="2" fontId="0" fillId="0" borderId="31" xfId="0" applyNumberFormat="1" applyBorder="1"/>
    <xf numFmtId="0" fontId="0" fillId="7" borderId="31" xfId="0" applyFill="1" applyBorder="1"/>
    <xf numFmtId="0" fontId="25" fillId="0" borderId="31" xfId="0" applyFont="1" applyBorder="1"/>
    <xf numFmtId="0" fontId="42" fillId="0" borderId="31" xfId="2" applyFont="1" applyBorder="1" applyAlignment="1">
      <alignment vertical="top" wrapText="1"/>
    </xf>
    <xf numFmtId="2" fontId="0" fillId="7" borderId="31" xfId="0" applyNumberFormat="1" applyFill="1" applyBorder="1"/>
    <xf numFmtId="2" fontId="25" fillId="0" borderId="31" xfId="0" applyNumberFormat="1" applyFont="1" applyBorder="1"/>
    <xf numFmtId="0" fontId="42" fillId="0" borderId="31" xfId="2" applyFont="1" applyBorder="1" applyAlignment="1">
      <alignment horizontal="left" vertical="top" wrapText="1"/>
    </xf>
    <xf numFmtId="0" fontId="39" fillId="0" borderId="31" xfId="0" applyFont="1" applyBorder="1" applyAlignment="1">
      <alignment horizontal="center"/>
    </xf>
    <xf numFmtId="0" fontId="39" fillId="0" borderId="31" xfId="0" applyFont="1" applyBorder="1" applyAlignment="1">
      <alignment horizontal="center" wrapText="1"/>
    </xf>
    <xf numFmtId="0" fontId="43" fillId="0" borderId="18" xfId="0" applyFont="1" applyBorder="1" applyAlignment="1">
      <alignment horizontal="center"/>
    </xf>
    <xf numFmtId="0" fontId="0" fillId="0" borderId="0" xfId="0" applyAlignment="1">
      <alignment horizontal="left"/>
    </xf>
    <xf numFmtId="0" fontId="44" fillId="0" borderId="0" xfId="0" applyFont="1"/>
    <xf numFmtId="0" fontId="45" fillId="0" borderId="0" xfId="0" applyFont="1"/>
    <xf numFmtId="0" fontId="46" fillId="0" borderId="0" xfId="3" applyFill="1" applyProtection="1"/>
    <xf numFmtId="0" fontId="47" fillId="0" borderId="0" xfId="3" applyFont="1" applyFill="1" applyProtection="1"/>
    <xf numFmtId="0" fontId="48" fillId="0" borderId="0" xfId="3" applyFont="1" applyFill="1" applyProtection="1"/>
    <xf numFmtId="0" fontId="48" fillId="0" borderId="0" xfId="3" applyFont="1" applyFill="1" applyAlignment="1" applyProtection="1">
      <alignment horizontal="center"/>
    </xf>
    <xf numFmtId="0" fontId="49" fillId="0" borderId="0" xfId="3" applyFont="1" applyFill="1" applyProtection="1"/>
    <xf numFmtId="0" fontId="49" fillId="0" borderId="32" xfId="3" applyFont="1" applyFill="1" applyBorder="1" applyAlignment="1" applyProtection="1">
      <alignment horizontal="center" vertical="top"/>
    </xf>
    <xf numFmtId="0" fontId="50" fillId="0" borderId="0" xfId="3" applyFont="1" applyFill="1" applyAlignment="1" applyProtection="1">
      <alignment horizontal="center" vertical="center" wrapText="1"/>
    </xf>
    <xf numFmtId="0" fontId="51" fillId="0" borderId="0" xfId="3" applyFont="1" applyFill="1" applyAlignment="1" applyProtection="1">
      <alignment horizontal="center" vertical="center" wrapText="1"/>
    </xf>
    <xf numFmtId="0" fontId="51" fillId="0" borderId="33" xfId="3" applyFont="1" applyFill="1" applyBorder="1" applyProtection="1"/>
    <xf numFmtId="0" fontId="52" fillId="0" borderId="0" xfId="3" applyFont="1" applyFill="1" applyProtection="1"/>
    <xf numFmtId="0" fontId="52" fillId="0" borderId="0" xfId="3" applyFont="1" applyFill="1" applyAlignment="1" applyProtection="1">
      <alignment vertical="top"/>
    </xf>
    <xf numFmtId="0" fontId="51" fillId="0" borderId="0" xfId="3" applyFont="1" applyFill="1" applyAlignment="1" applyProtection="1">
      <alignment vertical="center"/>
    </xf>
    <xf numFmtId="0" fontId="52" fillId="0" borderId="0" xfId="3" applyFont="1" applyFill="1" applyAlignment="1" applyProtection="1">
      <alignment vertical="center"/>
    </xf>
    <xf numFmtId="0" fontId="51" fillId="0" borderId="33" xfId="3" applyFont="1" applyFill="1" applyBorder="1" applyAlignment="1" applyProtection="1">
      <alignment vertical="center"/>
    </xf>
    <xf numFmtId="0" fontId="51" fillId="0" borderId="0" xfId="3" applyFont="1" applyFill="1" applyProtection="1"/>
    <xf numFmtId="0" fontId="51" fillId="0" borderId="0" xfId="3" applyFont="1" applyFill="1" applyAlignment="1" applyProtection="1">
      <alignment vertical="top"/>
    </xf>
    <xf numFmtId="0" fontId="53" fillId="0" borderId="0" xfId="3" applyFont="1" applyFill="1" applyAlignment="1" applyProtection="1">
      <alignment horizontal="center" vertical="center" wrapText="1"/>
    </xf>
    <xf numFmtId="164" fontId="51" fillId="0" borderId="3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horizontal="center" vertical="center"/>
    </xf>
    <xf numFmtId="0" fontId="53" fillId="0" borderId="0" xfId="3" applyFont="1" applyFill="1" applyAlignment="1" applyProtection="1">
      <alignment horizontal="center" vertical="top" wrapText="1"/>
    </xf>
    <xf numFmtId="0" fontId="51" fillId="0" borderId="0" xfId="3" applyFont="1" applyFill="1" applyAlignment="1" applyProtection="1">
      <alignment horizontal="center" vertical="top"/>
    </xf>
    <xf numFmtId="2" fontId="53" fillId="0" borderId="35" xfId="3" applyNumberFormat="1" applyFont="1" applyFill="1" applyBorder="1" applyAlignment="1" applyProtection="1">
      <alignment horizontal="right" vertical="center"/>
    </xf>
    <xf numFmtId="0" fontId="53" fillId="0" borderId="35" xfId="3" applyFont="1" applyFill="1" applyBorder="1" applyAlignment="1" applyProtection="1">
      <alignment horizontal="center" vertical="center"/>
    </xf>
    <xf numFmtId="0" fontId="53" fillId="0" borderId="35" xfId="3" applyFont="1" applyFill="1" applyBorder="1" applyAlignment="1" applyProtection="1">
      <alignment vertical="center" wrapText="1"/>
    </xf>
    <xf numFmtId="0" fontId="53" fillId="0" borderId="35" xfId="3" applyFont="1" applyFill="1" applyBorder="1" applyAlignment="1" applyProtection="1">
      <alignment horizontal="center" vertical="top"/>
    </xf>
    <xf numFmtId="0" fontId="53" fillId="0" borderId="35" xfId="3" applyFont="1" applyFill="1" applyBorder="1" applyAlignment="1" applyProtection="1">
      <alignment vertical="top" wrapText="1"/>
    </xf>
    <xf numFmtId="1" fontId="53" fillId="0" borderId="35" xfId="3" applyNumberFormat="1" applyFont="1" applyFill="1" applyBorder="1" applyAlignment="1" applyProtection="1">
      <alignment horizontal="center" vertical="top" wrapText="1"/>
    </xf>
    <xf numFmtId="2" fontId="51" fillId="0" borderId="35" xfId="3" applyNumberFormat="1" applyFont="1" applyFill="1" applyBorder="1" applyAlignment="1" applyProtection="1">
      <alignment horizontal="right" vertical="center"/>
    </xf>
    <xf numFmtId="0" fontId="51" fillId="0" borderId="35" xfId="3" applyFont="1" applyFill="1" applyBorder="1" applyAlignment="1" applyProtection="1">
      <alignment horizontal="center" vertical="center"/>
    </xf>
    <xf numFmtId="0" fontId="51" fillId="0" borderId="35" xfId="3" applyFont="1" applyFill="1" applyBorder="1" applyAlignment="1" applyProtection="1">
      <alignment vertical="top" wrapText="1"/>
    </xf>
    <xf numFmtId="1" fontId="51" fillId="0" borderId="35" xfId="3" applyNumberFormat="1" applyFont="1" applyFill="1" applyBorder="1" applyAlignment="1" applyProtection="1">
      <alignment horizontal="center" vertical="top" wrapText="1"/>
    </xf>
    <xf numFmtId="0" fontId="51" fillId="0" borderId="35" xfId="3" applyFont="1" applyFill="1" applyBorder="1" applyAlignment="1" applyProtection="1">
      <alignment vertical="center" wrapText="1"/>
    </xf>
    <xf numFmtId="1" fontId="53" fillId="0" borderId="35" xfId="3" applyNumberFormat="1" applyFont="1" applyFill="1" applyBorder="1" applyAlignment="1" applyProtection="1">
      <alignment horizontal="center" vertical="top"/>
    </xf>
    <xf numFmtId="0" fontId="51" fillId="0" borderId="35" xfId="3" applyFont="1" applyFill="1" applyBorder="1" applyAlignment="1" applyProtection="1">
      <alignment horizontal="center" vertical="top"/>
    </xf>
    <xf numFmtId="0" fontId="51" fillId="8" borderId="35" xfId="3" applyFont="1" applyFill="1" applyBorder="1" applyAlignment="1" applyProtection="1">
      <alignment vertical="center" wrapText="1"/>
    </xf>
    <xf numFmtId="2" fontId="53" fillId="8" borderId="35" xfId="3" applyNumberFormat="1" applyFont="1" applyFill="1" applyBorder="1" applyAlignment="1" applyProtection="1">
      <alignment horizontal="right" vertical="center"/>
    </xf>
    <xf numFmtId="0" fontId="53" fillId="0" borderId="35" xfId="3" applyFont="1" applyFill="1" applyBorder="1" applyAlignment="1" applyProtection="1">
      <alignment vertical="center"/>
    </xf>
    <xf numFmtId="0" fontId="53" fillId="0" borderId="35" xfId="3" applyFont="1" applyFill="1" applyBorder="1" applyAlignment="1" applyProtection="1">
      <alignment horizontal="center" vertical="center" wrapText="1"/>
    </xf>
    <xf numFmtId="0" fontId="51" fillId="0" borderId="0" xfId="3" applyFont="1" applyFill="1" applyAlignment="1" applyProtection="1">
      <alignment horizontal="right"/>
    </xf>
    <xf numFmtId="0" fontId="50" fillId="0" borderId="0" xfId="3" applyFont="1" applyFill="1" applyProtection="1"/>
    <xf numFmtId="0" fontId="51" fillId="0" borderId="0" xfId="3" applyFont="1" applyFill="1" applyAlignment="1" applyProtection="1">
      <alignment horizontal="center"/>
    </xf>
    <xf numFmtId="0" fontId="51" fillId="0" borderId="36" xfId="3" applyFont="1" applyFill="1" applyBorder="1" applyAlignment="1" applyProtection="1">
      <alignment horizontal="center"/>
    </xf>
    <xf numFmtId="0" fontId="50" fillId="0" borderId="0" xfId="3" applyFont="1" applyFill="1" applyAlignment="1" applyProtection="1">
      <alignment horizontal="right"/>
    </xf>
    <xf numFmtId="0" fontId="50" fillId="0" borderId="35" xfId="3" applyFont="1" applyFill="1" applyBorder="1" applyProtection="1"/>
    <xf numFmtId="164" fontId="51" fillId="0" borderId="0" xfId="3" applyNumberFormat="1" applyFont="1" applyFill="1" applyAlignment="1" applyProtection="1">
      <alignment horizontal="right" vertical="center"/>
    </xf>
    <xf numFmtId="0" fontId="53" fillId="0" borderId="0" xfId="3" applyFont="1" applyFill="1" applyAlignment="1" applyProtection="1">
      <alignment horizontal="center"/>
    </xf>
    <xf numFmtId="164" fontId="51" fillId="0" borderId="0" xfId="3" applyNumberFormat="1" applyFont="1" applyFill="1" applyAlignment="1" applyProtection="1">
      <alignment horizontal="center"/>
    </xf>
    <xf numFmtId="164" fontId="50" fillId="0" borderId="0" xfId="3" applyNumberFormat="1" applyFont="1" applyFill="1" applyAlignment="1" applyProtection="1">
      <alignment vertical="center"/>
    </xf>
    <xf numFmtId="0" fontId="50" fillId="0" borderId="0" xfId="3" applyFont="1" applyFill="1" applyAlignment="1" applyProtection="1">
      <alignment horizontal="right" vertical="center"/>
    </xf>
    <xf numFmtId="0" fontId="51" fillId="0" borderId="0" xfId="3" applyFont="1" applyFill="1" applyAlignment="1" applyProtection="1">
      <alignment horizontal="left"/>
    </xf>
    <xf numFmtId="0" fontId="51" fillId="0" borderId="0" xfId="3" applyFont="1" applyFill="1" applyAlignment="1" applyProtection="1">
      <alignment horizontal="center" wrapText="1"/>
    </xf>
    <xf numFmtId="0" fontId="53" fillId="0" borderId="0" xfId="3" applyFont="1" applyFill="1" applyAlignment="1" applyProtection="1">
      <alignment horizontal="center" wrapText="1"/>
    </xf>
    <xf numFmtId="0" fontId="54" fillId="0" borderId="0" xfId="3" applyFont="1" applyFill="1" applyProtection="1"/>
    <xf numFmtId="0" fontId="47" fillId="0" borderId="0" xfId="3" applyFont="1" applyFill="1" applyAlignment="1" applyProtection="1">
      <alignment horizontal="left"/>
    </xf>
    <xf numFmtId="0" fontId="48" fillId="0" borderId="0" xfId="3" applyFont="1" applyFill="1" applyAlignment="1" applyProtection="1">
      <alignment horizontal="left"/>
    </xf>
    <xf numFmtId="0" fontId="47" fillId="0" borderId="0" xfId="3" applyFont="1" applyFill="1" applyProtection="1"/>
    <xf numFmtId="2" fontId="55" fillId="0" borderId="37" xfId="3" applyNumberFormat="1" applyFont="1" applyFill="1" applyBorder="1" applyAlignment="1" applyProtection="1">
      <alignment horizontal="right" vertical="center"/>
    </xf>
    <xf numFmtId="49" fontId="55" fillId="0" borderId="37" xfId="3" applyNumberFormat="1" applyFont="1" applyFill="1" applyBorder="1" applyAlignment="1" applyProtection="1">
      <alignment horizontal="center" vertical="center"/>
    </xf>
    <xf numFmtId="0" fontId="56" fillId="0" borderId="37" xfId="3" applyFont="1" applyFill="1" applyBorder="1" applyAlignment="1" applyProtection="1">
      <alignment horizontal="right" vertical="center"/>
    </xf>
    <xf numFmtId="0" fontId="47" fillId="0" borderId="37" xfId="3" applyFont="1" applyFill="1" applyBorder="1" applyAlignment="1" applyProtection="1">
      <alignment horizontal="left" vertical="center" wrapText="1"/>
    </xf>
    <xf numFmtId="0" fontId="47" fillId="0" borderId="37" xfId="3" applyFont="1" applyFill="1" applyBorder="1" applyAlignment="1" applyProtection="1">
      <alignment horizontal="center" vertical="center" wrapText="1"/>
    </xf>
    <xf numFmtId="2" fontId="47" fillId="0" borderId="37" xfId="3" applyNumberFormat="1" applyFont="1" applyFill="1" applyBorder="1" applyAlignment="1" applyProtection="1">
      <alignment horizontal="right" vertical="center"/>
    </xf>
    <xf numFmtId="49" fontId="47" fillId="0" borderId="37" xfId="3" applyNumberFormat="1" applyFont="1" applyFill="1" applyBorder="1" applyAlignment="1" applyProtection="1">
      <alignment horizontal="center" vertical="center"/>
    </xf>
    <xf numFmtId="0" fontId="46" fillId="0" borderId="37" xfId="3" applyFill="1" applyBorder="1" applyAlignment="1" applyProtection="1">
      <alignment horizontal="right" vertical="center"/>
    </xf>
    <xf numFmtId="0" fontId="47" fillId="0" borderId="37" xfId="3" applyFont="1" applyFill="1" applyBorder="1" applyAlignment="1" applyProtection="1">
      <alignment horizontal="left" vertical="center" wrapText="1"/>
    </xf>
    <xf numFmtId="0" fontId="47" fillId="0" borderId="0" xfId="3" applyFont="1" applyFill="1" applyAlignment="1" applyProtection="1">
      <alignment vertical="center" wrapText="1"/>
    </xf>
    <xf numFmtId="14" fontId="55" fillId="0" borderId="0" xfId="3" applyNumberFormat="1" applyFont="1" applyFill="1" applyAlignment="1" applyProtection="1">
      <alignment vertical="center" wrapText="1"/>
    </xf>
    <xf numFmtId="0" fontId="47" fillId="0" borderId="0" xfId="3" applyFont="1" applyFill="1" applyAlignment="1" applyProtection="1">
      <alignment horizontal="center" vertical="center" wrapText="1"/>
    </xf>
    <xf numFmtId="0" fontId="58" fillId="9" borderId="37" xfId="3" applyFont="1" applyFill="1" applyBorder="1" applyAlignment="1" applyProtection="1">
      <alignment horizontal="center" vertical="center" wrapText="1"/>
    </xf>
    <xf numFmtId="0" fontId="58" fillId="9" borderId="37" xfId="3" applyFont="1" applyFill="1" applyBorder="1" applyAlignment="1" applyProtection="1">
      <alignment horizontal="center" vertical="center"/>
    </xf>
    <xf numFmtId="0" fontId="59" fillId="0" borderId="0" xfId="4" applyFill="1" applyProtection="1"/>
    <xf numFmtId="0" fontId="60" fillId="0" borderId="0" xfId="4" applyFont="1" applyFill="1" applyProtection="1"/>
    <xf numFmtId="2" fontId="62" fillId="0" borderId="37" xfId="4" applyNumberFormat="1" applyFont="1" applyFill="1" applyBorder="1" applyAlignment="1" applyProtection="1">
      <alignment horizontal="right" vertical="center"/>
    </xf>
    <xf numFmtId="49" fontId="62" fillId="0" borderId="37" xfId="4" applyNumberFormat="1" applyFont="1" applyFill="1" applyBorder="1" applyAlignment="1" applyProtection="1">
      <alignment horizontal="center" vertical="center"/>
    </xf>
    <xf numFmtId="0" fontId="63" fillId="0" borderId="37" xfId="4" applyFont="1" applyFill="1" applyBorder="1" applyAlignment="1" applyProtection="1">
      <alignment horizontal="right" vertical="center"/>
    </xf>
    <xf numFmtId="0" fontId="60" fillId="0" borderId="37" xfId="4" applyFont="1" applyFill="1" applyBorder="1" applyAlignment="1" applyProtection="1">
      <alignment horizontal="left" vertical="center" wrapText="1"/>
    </xf>
    <xf numFmtId="0" fontId="60" fillId="0" borderId="37" xfId="4" applyFont="1" applyFill="1" applyBorder="1" applyAlignment="1" applyProtection="1">
      <alignment horizontal="center" vertical="center" wrapText="1"/>
    </xf>
    <xf numFmtId="2" fontId="60" fillId="0" borderId="37" xfId="4" applyNumberFormat="1" applyFont="1" applyFill="1" applyBorder="1" applyAlignment="1" applyProtection="1">
      <alignment horizontal="right" vertical="center"/>
    </xf>
    <xf numFmtId="49" fontId="60" fillId="0" borderId="37" xfId="4" applyNumberFormat="1" applyFont="1" applyFill="1" applyBorder="1" applyAlignment="1" applyProtection="1">
      <alignment horizontal="center" vertical="center"/>
    </xf>
    <xf numFmtId="0" fontId="59" fillId="0" borderId="37" xfId="4" applyFill="1" applyBorder="1" applyAlignment="1" applyProtection="1">
      <alignment horizontal="right" vertical="center"/>
    </xf>
    <xf numFmtId="0" fontId="60" fillId="0" borderId="0" xfId="4" applyFont="1" applyFill="1" applyAlignment="1" applyProtection="1">
      <alignment vertical="center" wrapText="1"/>
    </xf>
    <xf numFmtId="14" fontId="62" fillId="0" borderId="0" xfId="4" applyNumberFormat="1" applyFont="1" applyFill="1" applyAlignment="1" applyProtection="1">
      <alignment vertical="center" wrapText="1"/>
    </xf>
    <xf numFmtId="0" fontId="60" fillId="0" borderId="0" xfId="4" applyFont="1" applyFill="1" applyAlignment="1" applyProtection="1">
      <alignment horizontal="center" vertical="center" wrapText="1"/>
    </xf>
    <xf numFmtId="0" fontId="62" fillId="9" borderId="37" xfId="4" applyFont="1" applyFill="1" applyBorder="1" applyAlignment="1" applyProtection="1">
      <alignment horizontal="center" vertical="center" wrapText="1"/>
    </xf>
    <xf numFmtId="0" fontId="62" fillId="9" borderId="37" xfId="4" applyFont="1" applyFill="1" applyBorder="1" applyAlignment="1" applyProtection="1">
      <alignment horizontal="center" vertical="center"/>
    </xf>
    <xf numFmtId="0" fontId="63" fillId="0" borderId="37" xfId="3" applyFont="1" applyFill="1" applyBorder="1" applyAlignment="1" applyProtection="1">
      <alignment horizontal="right" vertical="center"/>
    </xf>
    <xf numFmtId="0" fontId="55" fillId="9" borderId="37" xfId="3" applyFont="1" applyFill="1" applyBorder="1" applyAlignment="1" applyProtection="1">
      <alignment horizontal="center" vertical="center" wrapText="1"/>
    </xf>
    <xf numFmtId="0" fontId="55" fillId="9" borderId="37" xfId="3" applyFont="1" applyFill="1" applyBorder="1" applyAlignment="1" applyProtection="1">
      <alignment horizontal="center" vertical="center"/>
    </xf>
    <xf numFmtId="0" fontId="46" fillId="0" borderId="0" xfId="5"/>
    <xf numFmtId="0" fontId="46" fillId="0" borderId="20" xfId="5" applyBorder="1"/>
    <xf numFmtId="0" fontId="46" fillId="0" borderId="21" xfId="5" applyBorder="1"/>
    <xf numFmtId="2" fontId="46" fillId="0" borderId="19" xfId="5" applyNumberFormat="1" applyBorder="1" applyAlignment="1">
      <alignment horizontal="right"/>
    </xf>
    <xf numFmtId="2" fontId="46" fillId="0" borderId="19" xfId="5" applyNumberFormat="1" applyBorder="1"/>
    <xf numFmtId="0" fontId="46" fillId="0" borderId="19" xfId="5" applyBorder="1"/>
    <xf numFmtId="0" fontId="46" fillId="0" borderId="18" xfId="5" applyBorder="1"/>
    <xf numFmtId="0" fontId="23" fillId="0" borderId="21" xfId="5" applyFont="1" applyBorder="1"/>
    <xf numFmtId="0" fontId="46" fillId="0" borderId="23" xfId="5" applyBorder="1"/>
    <xf numFmtId="0" fontId="46" fillId="0" borderId="24" xfId="5" applyBorder="1"/>
    <xf numFmtId="0" fontId="46" fillId="0" borderId="22" xfId="5" applyBorder="1"/>
    <xf numFmtId="0" fontId="46" fillId="0" borderId="17" xfId="5" applyBorder="1"/>
    <xf numFmtId="0" fontId="46" fillId="0" borderId="29" xfId="5" applyBorder="1"/>
    <xf numFmtId="0" fontId="46" fillId="0" borderId="30" xfId="5" applyBorder="1"/>
    <xf numFmtId="0" fontId="46" fillId="0" borderId="25" xfId="5" applyBorder="1"/>
    <xf numFmtId="0" fontId="46" fillId="0" borderId="25" xfId="5" applyBorder="1" applyAlignment="1">
      <alignment horizontal="right"/>
    </xf>
    <xf numFmtId="2" fontId="46" fillId="0" borderId="25" xfId="5" applyNumberFormat="1" applyBorder="1"/>
    <xf numFmtId="164" fontId="46" fillId="0" borderId="25" xfId="5" applyNumberFormat="1" applyBorder="1"/>
    <xf numFmtId="0" fontId="23" fillId="0" borderId="19" xfId="5" applyFont="1" applyBorder="1" applyAlignment="1">
      <alignment horizontal="center"/>
    </xf>
    <xf numFmtId="0" fontId="23" fillId="0" borderId="25" xfId="5" applyFont="1" applyBorder="1" applyAlignment="1">
      <alignment horizontal="center"/>
    </xf>
    <xf numFmtId="0" fontId="23" fillId="0" borderId="22" xfId="5" applyFont="1" applyBorder="1" applyAlignment="1">
      <alignment horizontal="center"/>
    </xf>
    <xf numFmtId="0" fontId="23" fillId="0" borderId="0" xfId="5" applyFont="1"/>
    <xf numFmtId="0" fontId="41" fillId="0" borderId="0" xfId="2"/>
    <xf numFmtId="0" fontId="32" fillId="0" borderId="0" xfId="2" applyFont="1" applyProtection="1">
      <protection locked="0"/>
    </xf>
    <xf numFmtId="0" fontId="18" fillId="0" borderId="0" xfId="2" applyFont="1" applyAlignment="1" applyProtection="1">
      <alignment horizontal="center"/>
      <protection locked="0"/>
    </xf>
    <xf numFmtId="0" fontId="67" fillId="0" borderId="0" xfId="2" applyFont="1" applyAlignment="1" applyProtection="1">
      <alignment horizontal="center"/>
      <protection locked="0"/>
    </xf>
    <xf numFmtId="0" fontId="67" fillId="0" borderId="0" xfId="2" applyFont="1" applyProtection="1">
      <protection locked="0"/>
    </xf>
    <xf numFmtId="0" fontId="18" fillId="0" borderId="0" xfId="2" applyFont="1" applyAlignment="1" applyProtection="1">
      <alignment wrapText="1"/>
      <protection locked="0"/>
    </xf>
    <xf numFmtId="0" fontId="32" fillId="0" borderId="18" xfId="2" applyFont="1" applyBorder="1" applyProtection="1">
      <protection locked="0"/>
    </xf>
    <xf numFmtId="0" fontId="18" fillId="0" borderId="0" xfId="2" applyFont="1" applyProtection="1">
      <protection locked="0"/>
    </xf>
    <xf numFmtId="2" fontId="32" fillId="10" borderId="41" xfId="2" applyNumberFormat="1" applyFont="1" applyFill="1" applyBorder="1" applyProtection="1">
      <protection locked="0"/>
    </xf>
    <xf numFmtId="2" fontId="32" fillId="10" borderId="42" xfId="2" applyNumberFormat="1" applyFont="1" applyFill="1" applyBorder="1" applyProtection="1">
      <protection locked="0"/>
    </xf>
    <xf numFmtId="2" fontId="32" fillId="10" borderId="43" xfId="2" applyNumberFormat="1" applyFont="1" applyFill="1" applyBorder="1" applyProtection="1">
      <protection locked="0"/>
    </xf>
    <xf numFmtId="0" fontId="32" fillId="10" borderId="41" xfId="2" applyFont="1" applyFill="1" applyBorder="1" applyProtection="1">
      <protection locked="0"/>
    </xf>
    <xf numFmtId="0" fontId="32" fillId="10" borderId="42" xfId="2" applyFont="1" applyFill="1" applyBorder="1" applyProtection="1">
      <protection locked="0"/>
    </xf>
    <xf numFmtId="0" fontId="32" fillId="10" borderId="43" xfId="2" applyFont="1" applyFill="1" applyBorder="1" applyProtection="1">
      <protection locked="0"/>
    </xf>
    <xf numFmtId="0" fontId="70" fillId="10" borderId="44" xfId="2" applyFont="1" applyFill="1" applyBorder="1" applyAlignment="1">
      <alignment vertical="center" wrapText="1"/>
    </xf>
    <xf numFmtId="1" fontId="41" fillId="0" borderId="0" xfId="2" applyNumberFormat="1"/>
    <xf numFmtId="2" fontId="71" fillId="10" borderId="45" xfId="2" applyNumberFormat="1" applyFont="1" applyFill="1" applyBorder="1" applyAlignment="1">
      <alignment horizontal="right" wrapText="1"/>
    </xf>
    <xf numFmtId="2" fontId="71" fillId="10" borderId="31" xfId="2" applyNumberFormat="1" applyFont="1" applyFill="1" applyBorder="1" applyAlignment="1">
      <alignment horizontal="right" wrapText="1"/>
    </xf>
    <xf numFmtId="2" fontId="71" fillId="10" borderId="46" xfId="2" applyNumberFormat="1" applyFont="1" applyFill="1" applyBorder="1" applyAlignment="1">
      <alignment horizontal="right" wrapText="1"/>
    </xf>
    <xf numFmtId="0" fontId="71" fillId="10" borderId="45" xfId="2" applyFont="1" applyFill="1" applyBorder="1" applyAlignment="1">
      <alignment horizontal="right" wrapText="1"/>
    </xf>
    <xf numFmtId="0" fontId="71" fillId="10" borderId="31" xfId="2" applyFont="1" applyFill="1" applyBorder="1" applyAlignment="1">
      <alignment horizontal="right" wrapText="1"/>
    </xf>
    <xf numFmtId="0" fontId="71" fillId="10" borderId="46" xfId="2" applyFont="1" applyFill="1" applyBorder="1" applyAlignment="1">
      <alignment horizontal="right" wrapText="1"/>
    </xf>
    <xf numFmtId="0" fontId="72" fillId="10" borderId="47" xfId="2" applyFont="1" applyFill="1" applyBorder="1" applyAlignment="1" applyProtection="1">
      <alignment horizontal="left" wrapText="1"/>
      <protection locked="0"/>
    </xf>
    <xf numFmtId="2" fontId="30" fillId="10" borderId="45" xfId="2" applyNumberFormat="1" applyFont="1" applyFill="1" applyBorder="1" applyAlignment="1">
      <alignment horizontal="right" wrapText="1"/>
    </xf>
    <xf numFmtId="2" fontId="30" fillId="0" borderId="27" xfId="2" applyNumberFormat="1" applyFont="1" applyBorder="1" applyAlignment="1" applyProtection="1">
      <alignment horizontal="right" wrapText="1"/>
      <protection locked="0"/>
    </xf>
    <xf numFmtId="2" fontId="30" fillId="0" borderId="31" xfId="2" applyNumberFormat="1" applyFont="1" applyBorder="1" applyAlignment="1" applyProtection="1">
      <alignment horizontal="right" wrapText="1"/>
      <protection locked="0"/>
    </xf>
    <xf numFmtId="2" fontId="30" fillId="5" borderId="31" xfId="2" applyNumberFormat="1" applyFont="1" applyFill="1" applyBorder="1" applyAlignment="1" applyProtection="1">
      <alignment horizontal="right" wrapText="1"/>
      <protection locked="0"/>
    </xf>
    <xf numFmtId="2" fontId="30" fillId="5" borderId="46" xfId="2" applyNumberFormat="1" applyFont="1" applyFill="1" applyBorder="1" applyAlignment="1" applyProtection="1">
      <alignment horizontal="right" wrapText="1"/>
      <protection locked="0"/>
    </xf>
    <xf numFmtId="2" fontId="73" fillId="0" borderId="31" xfId="2" applyNumberFormat="1" applyFont="1" applyBorder="1" applyAlignment="1" applyProtection="1">
      <alignment horizontal="right" wrapText="1"/>
      <protection locked="0"/>
    </xf>
    <xf numFmtId="2" fontId="30" fillId="0" borderId="46" xfId="2" applyNumberFormat="1" applyFont="1" applyBorder="1" applyAlignment="1" applyProtection="1">
      <alignment horizontal="right" wrapText="1"/>
      <protection locked="0"/>
    </xf>
    <xf numFmtId="0" fontId="73" fillId="0" borderId="31" xfId="2" applyFont="1" applyBorder="1" applyAlignment="1" applyProtection="1">
      <alignment horizontal="right" wrapText="1"/>
      <protection locked="0"/>
    </xf>
    <xf numFmtId="0" fontId="30" fillId="0" borderId="31" xfId="2" applyFont="1" applyBorder="1" applyAlignment="1" applyProtection="1">
      <alignment horizontal="right" wrapText="1"/>
      <protection locked="0"/>
    </xf>
    <xf numFmtId="0" fontId="30" fillId="0" borderId="46" xfId="2" applyFont="1" applyBorder="1" applyAlignment="1" applyProtection="1">
      <alignment horizontal="right" wrapText="1"/>
      <protection locked="0"/>
    </xf>
    <xf numFmtId="0" fontId="74" fillId="0" borderId="48" xfId="2" applyFont="1" applyBorder="1" applyAlignment="1">
      <alignment horizontal="left" wrapText="1"/>
    </xf>
    <xf numFmtId="0" fontId="73" fillId="0" borderId="48" xfId="2" applyFont="1" applyBorder="1" applyAlignment="1">
      <alignment horizontal="left" wrapText="1"/>
    </xf>
    <xf numFmtId="0" fontId="32" fillId="0" borderId="48" xfId="2" applyFont="1" applyBorder="1" applyAlignment="1">
      <alignment wrapText="1"/>
    </xf>
    <xf numFmtId="0" fontId="30" fillId="0" borderId="49" xfId="2" applyFont="1" applyBorder="1" applyAlignment="1" applyProtection="1">
      <alignment horizontal="right" wrapText="1"/>
      <protection locked="0"/>
    </xf>
    <xf numFmtId="0" fontId="30" fillId="0" borderId="27" xfId="2" applyFont="1" applyBorder="1" applyAlignment="1" applyProtection="1">
      <alignment horizontal="right" wrapText="1"/>
      <protection locked="0"/>
    </xf>
    <xf numFmtId="0" fontId="70" fillId="0" borderId="48" xfId="2" applyFont="1" applyBorder="1" applyAlignment="1">
      <alignment wrapText="1"/>
    </xf>
    <xf numFmtId="2" fontId="30" fillId="6" borderId="31" xfId="2" applyNumberFormat="1" applyFont="1" applyFill="1" applyBorder="1" applyAlignment="1" applyProtection="1">
      <alignment horizontal="right" wrapText="1"/>
      <protection locked="0"/>
    </xf>
    <xf numFmtId="2" fontId="30" fillId="6" borderId="46" xfId="2" applyNumberFormat="1" applyFont="1" applyFill="1" applyBorder="1" applyAlignment="1" applyProtection="1">
      <alignment horizontal="right" wrapText="1"/>
      <protection locked="0"/>
    </xf>
    <xf numFmtId="0" fontId="34" fillId="0" borderId="45" xfId="2" applyFont="1" applyBorder="1" applyAlignment="1" applyProtection="1">
      <alignment horizontal="center" wrapText="1"/>
      <protection locked="0"/>
    </xf>
    <xf numFmtId="0" fontId="34" fillId="0" borderId="27" xfId="2" applyFont="1" applyBorder="1" applyAlignment="1" applyProtection="1">
      <alignment horizontal="center" wrapText="1"/>
      <protection locked="0"/>
    </xf>
    <xf numFmtId="0" fontId="34" fillId="0" borderId="50" xfId="2" applyFont="1" applyBorder="1" applyAlignment="1" applyProtection="1">
      <alignment horizontal="center" wrapText="1"/>
      <protection locked="0"/>
    </xf>
    <xf numFmtId="0" fontId="34" fillId="0" borderId="49" xfId="2" applyFont="1" applyBorder="1" applyAlignment="1" applyProtection="1">
      <alignment horizontal="center" wrapText="1"/>
      <protection locked="0"/>
    </xf>
    <xf numFmtId="0" fontId="34" fillId="0" borderId="31" xfId="2" applyFont="1" applyBorder="1" applyAlignment="1" applyProtection="1">
      <alignment horizontal="center" wrapText="1"/>
      <protection locked="0"/>
    </xf>
    <xf numFmtId="0" fontId="34" fillId="0" borderId="46" xfId="2" applyFont="1" applyBorder="1" applyAlignment="1" applyProtection="1">
      <alignment horizontal="center" wrapText="1"/>
      <protection locked="0"/>
    </xf>
    <xf numFmtId="0" fontId="34" fillId="0" borderId="48" xfId="2" applyFont="1" applyBorder="1" applyAlignment="1" applyProtection="1">
      <alignment horizontal="center" wrapText="1"/>
      <protection locked="0"/>
    </xf>
    <xf numFmtId="0" fontId="34" fillId="0" borderId="49" xfId="2" applyFont="1" applyBorder="1" applyAlignment="1" applyProtection="1">
      <alignment horizontal="center" vertical="center" wrapText="1"/>
      <protection locked="0"/>
    </xf>
    <xf numFmtId="0" fontId="34" fillId="0" borderId="31" xfId="2" applyFont="1" applyBorder="1" applyAlignment="1" applyProtection="1">
      <alignment horizontal="center" vertical="center" wrapText="1"/>
      <protection locked="0"/>
    </xf>
    <xf numFmtId="0" fontId="34" fillId="0" borderId="27" xfId="2" applyFont="1" applyBorder="1" applyAlignment="1" applyProtection="1">
      <alignment horizontal="center" vertical="center" wrapText="1"/>
      <protection locked="0"/>
    </xf>
    <xf numFmtId="0" fontId="34" fillId="0" borderId="46" xfId="2" applyFont="1" applyBorder="1" applyAlignment="1" applyProtection="1">
      <alignment horizontal="center" vertical="center" wrapText="1"/>
      <protection locked="0"/>
    </xf>
    <xf numFmtId="164" fontId="77" fillId="0" borderId="0" xfId="6" applyNumberFormat="1" applyFont="1" applyProtection="1">
      <protection locked="0"/>
    </xf>
    <xf numFmtId="0" fontId="18" fillId="0" borderId="28" xfId="2" applyFont="1" applyBorder="1" applyProtection="1">
      <protection locked="0"/>
    </xf>
    <xf numFmtId="164" fontId="78" fillId="0" borderId="0" xfId="6" applyNumberFormat="1" applyFont="1" applyAlignment="1" applyProtection="1">
      <alignment horizontal="right"/>
      <protection locked="0"/>
    </xf>
    <xf numFmtId="0" fontId="32" fillId="0" borderId="0" xfId="7" applyFont="1" applyAlignment="1" applyProtection="1">
      <alignment horizontal="right"/>
      <protection locked="0"/>
    </xf>
    <xf numFmtId="0" fontId="75" fillId="0" borderId="0" xfId="7" applyFont="1" applyAlignment="1" applyProtection="1">
      <alignment vertical="center" wrapText="1"/>
      <protection locked="0"/>
    </xf>
    <xf numFmtId="1" fontId="73" fillId="0" borderId="31" xfId="2" applyNumberFormat="1" applyFont="1" applyBorder="1" applyAlignment="1" applyProtection="1">
      <alignment horizontal="center"/>
      <protection locked="0"/>
    </xf>
    <xf numFmtId="0" fontId="18" fillId="0" borderId="31" xfId="2" applyFont="1" applyBorder="1" applyAlignment="1" applyProtection="1">
      <alignment horizontal="center"/>
      <protection locked="0"/>
    </xf>
    <xf numFmtId="1" fontId="18" fillId="0" borderId="31" xfId="2" applyNumberFormat="1" applyFont="1" applyBorder="1" applyAlignment="1" applyProtection="1">
      <alignment horizontal="center"/>
      <protection locked="0"/>
    </xf>
    <xf numFmtId="164" fontId="78" fillId="0" borderId="0" xfId="6" applyNumberFormat="1" applyFont="1" applyAlignment="1" applyProtection="1">
      <alignment horizontal="center"/>
      <protection locked="0"/>
    </xf>
    <xf numFmtId="164" fontId="78" fillId="0" borderId="0" xfId="6" applyNumberFormat="1" applyFont="1" applyAlignment="1" applyProtection="1">
      <alignment horizontal="left"/>
      <protection locked="0"/>
    </xf>
    <xf numFmtId="164" fontId="78" fillId="0" borderId="0" xfId="6" applyNumberFormat="1" applyFont="1" applyProtection="1">
      <protection locked="0"/>
    </xf>
    <xf numFmtId="0" fontId="75" fillId="0" borderId="0" xfId="7" applyFont="1" applyAlignment="1" applyProtection="1">
      <alignment wrapText="1"/>
      <protection locked="0"/>
    </xf>
    <xf numFmtId="1" fontId="73" fillId="0" borderId="0" xfId="2" applyNumberFormat="1" applyFont="1" applyProtection="1">
      <protection locked="0"/>
    </xf>
    <xf numFmtId="0" fontId="18" fillId="0" borderId="0" xfId="2" applyFont="1" applyAlignment="1" applyProtection="1">
      <alignment horizontal="right"/>
      <protection locked="0"/>
    </xf>
    <xf numFmtId="0" fontId="32" fillId="0" borderId="0" xfId="7" applyFont="1" applyAlignment="1" applyProtection="1">
      <alignment vertical="center" wrapText="1"/>
      <protection locked="0"/>
    </xf>
    <xf numFmtId="0" fontId="18" fillId="0" borderId="18" xfId="2" applyFont="1" applyBorder="1" applyAlignment="1" applyProtection="1">
      <alignment horizontal="left"/>
      <protection locked="0"/>
    </xf>
    <xf numFmtId="0" fontId="32" fillId="0" borderId="0" xfId="7" applyFont="1" applyAlignment="1" applyProtection="1">
      <alignment horizontal="center" vertical="center"/>
      <protection locked="0"/>
    </xf>
    <xf numFmtId="0" fontId="32" fillId="0" borderId="0" xfId="7" applyFont="1" applyProtection="1">
      <protection locked="0"/>
    </xf>
    <xf numFmtId="0" fontId="32" fillId="0" borderId="0" xfId="2" applyFont="1" applyAlignment="1" applyProtection="1">
      <alignment horizontal="center"/>
      <protection locked="0"/>
    </xf>
    <xf numFmtId="0" fontId="18" fillId="0" borderId="0" xfId="2" applyFont="1" applyAlignment="1" applyProtection="1">
      <alignment horizontal="left"/>
      <protection locked="0"/>
    </xf>
    <xf numFmtId="0" fontId="80" fillId="0" borderId="0" xfId="8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wrapText="1"/>
      <protection locked="0"/>
    </xf>
    <xf numFmtId="0" fontId="77" fillId="0" borderId="0" xfId="8" applyFont="1" applyProtection="1">
      <protection locked="0"/>
    </xf>
    <xf numFmtId="0" fontId="36" fillId="0" borderId="0" xfId="2" applyFont="1" applyAlignment="1" applyProtection="1">
      <alignment wrapText="1"/>
      <protection locked="0"/>
    </xf>
    <xf numFmtId="0" fontId="59" fillId="0" borderId="0" xfId="5" applyFont="1"/>
    <xf numFmtId="0" fontId="22" fillId="0" borderId="0" xfId="9"/>
    <xf numFmtId="0" fontId="84" fillId="0" borderId="0" xfId="9" applyFont="1"/>
    <xf numFmtId="0" fontId="21" fillId="0" borderId="0" xfId="9" applyFont="1"/>
    <xf numFmtId="0" fontId="21" fillId="0" borderId="0" xfId="9" applyFont="1" applyAlignment="1">
      <alignment horizontal="center"/>
    </xf>
    <xf numFmtId="0" fontId="85" fillId="0" borderId="4" xfId="9" applyFont="1" applyBorder="1" applyAlignment="1">
      <alignment horizontal="center" vertical="top"/>
    </xf>
    <xf numFmtId="0" fontId="87" fillId="0" borderId="0" xfId="9" applyFont="1" applyAlignment="1">
      <alignment horizontal="center" vertical="top"/>
    </xf>
    <xf numFmtId="0" fontId="21" fillId="0" borderId="7" xfId="9" applyFont="1" applyBorder="1"/>
    <xf numFmtId="0" fontId="21" fillId="0" borderId="0" xfId="9" applyFont="1" applyAlignment="1">
      <alignment horizontal="left" vertical="top"/>
    </xf>
    <xf numFmtId="0" fontId="85" fillId="0" borderId="0" xfId="9" applyFont="1" applyAlignment="1">
      <alignment horizontal="center" vertical="top"/>
    </xf>
    <xf numFmtId="0" fontId="86" fillId="0" borderId="0" xfId="9" applyFont="1" applyAlignment="1">
      <alignment vertical="top"/>
    </xf>
    <xf numFmtId="164" fontId="21" fillId="0" borderId="0" xfId="9" applyNumberFormat="1" applyFont="1" applyAlignment="1">
      <alignment horizontal="right" vertical="center"/>
    </xf>
    <xf numFmtId="164" fontId="21" fillId="0" borderId="7" xfId="9" applyNumberFormat="1" applyFont="1" applyBorder="1" applyAlignment="1">
      <alignment horizontal="right" vertical="center"/>
    </xf>
    <xf numFmtId="0" fontId="86" fillId="0" borderId="0" xfId="9" applyFont="1" applyAlignment="1">
      <alignment horizontal="center" vertical="center" wrapText="1"/>
    </xf>
    <xf numFmtId="164" fontId="21" fillId="0" borderId="4" xfId="9" applyNumberFormat="1" applyFont="1" applyBorder="1" applyAlignment="1">
      <alignment horizontal="right" vertical="center"/>
    </xf>
    <xf numFmtId="0" fontId="86" fillId="0" borderId="1" xfId="9" applyFont="1" applyBorder="1" applyAlignment="1">
      <alignment horizontal="center" vertical="center" wrapText="1"/>
    </xf>
    <xf numFmtId="0" fontId="88" fillId="0" borderId="0" xfId="9" applyFont="1"/>
    <xf numFmtId="2" fontId="21" fillId="4" borderId="3" xfId="9" applyNumberFormat="1" applyFont="1" applyFill="1" applyBorder="1" applyAlignment="1">
      <alignment horizontal="right" vertical="center"/>
    </xf>
    <xf numFmtId="0" fontId="21" fillId="0" borderId="1" xfId="9" applyFont="1" applyBorder="1" applyAlignment="1">
      <alignment horizontal="center" vertical="center" wrapText="1"/>
    </xf>
    <xf numFmtId="0" fontId="88" fillId="0" borderId="8" xfId="9" applyFont="1" applyBorder="1"/>
    <xf numFmtId="0" fontId="21" fillId="0" borderId="1" xfId="9" applyFont="1" applyBorder="1" applyAlignment="1">
      <alignment horizontal="center"/>
    </xf>
    <xf numFmtId="0" fontId="21" fillId="0" borderId="8" xfId="9" applyFont="1" applyBorder="1"/>
    <xf numFmtId="0" fontId="21" fillId="0" borderId="3" xfId="9" applyFont="1" applyBorder="1"/>
    <xf numFmtId="0" fontId="21" fillId="0" borderId="1" xfId="9" applyFont="1" applyBorder="1"/>
    <xf numFmtId="0" fontId="21" fillId="0" borderId="6" xfId="9" applyFont="1" applyBorder="1"/>
    <xf numFmtId="2" fontId="21" fillId="0" borderId="3" xfId="9" applyNumberFormat="1" applyFont="1" applyBorder="1" applyAlignment="1">
      <alignment horizontal="right" vertical="center" wrapText="1"/>
    </xf>
    <xf numFmtId="0" fontId="21" fillId="0" borderId="8" xfId="9" applyFont="1" applyBorder="1" applyAlignment="1">
      <alignment vertical="top" wrapText="1"/>
    </xf>
    <xf numFmtId="0" fontId="21" fillId="0" borderId="3" xfId="9" applyFont="1" applyBorder="1" applyAlignment="1">
      <alignment horizontal="center" vertical="top" wrapText="1"/>
    </xf>
    <xf numFmtId="0" fontId="21" fillId="0" borderId="3" xfId="9" applyFont="1" applyBorder="1" applyAlignment="1">
      <alignment vertical="top" wrapText="1"/>
    </xf>
    <xf numFmtId="0" fontId="21" fillId="0" borderId="1" xfId="9" applyFont="1" applyBorder="1" applyAlignment="1">
      <alignment vertical="top" wrapText="1"/>
    </xf>
    <xf numFmtId="0" fontId="21" fillId="0" borderId="6" xfId="9" applyFont="1" applyBorder="1" applyAlignment="1">
      <alignment vertical="top" wrapText="1"/>
    </xf>
    <xf numFmtId="2" fontId="21" fillId="0" borderId="12" xfId="9" applyNumberFormat="1" applyFont="1" applyBorder="1" applyAlignment="1">
      <alignment horizontal="right" vertical="center" wrapText="1"/>
    </xf>
    <xf numFmtId="2" fontId="21" fillId="0" borderId="5" xfId="9" applyNumberFormat="1" applyFont="1" applyBorder="1" applyAlignment="1">
      <alignment horizontal="right" vertical="center" wrapText="1"/>
    </xf>
    <xf numFmtId="2" fontId="21" fillId="4" borderId="3" xfId="9" applyNumberFormat="1" applyFont="1" applyFill="1" applyBorder="1" applyAlignment="1">
      <alignment horizontal="right" vertical="center" wrapText="1"/>
    </xf>
    <xf numFmtId="0" fontId="21" fillId="0" borderId="5" xfId="9" applyFont="1" applyBorder="1" applyAlignment="1">
      <alignment horizontal="center" vertical="top" wrapText="1"/>
    </xf>
    <xf numFmtId="0" fontId="21" fillId="0" borderId="5" xfId="9" applyFont="1" applyBorder="1" applyAlignment="1">
      <alignment vertical="top" wrapText="1"/>
    </xf>
    <xf numFmtId="0" fontId="21" fillId="0" borderId="12" xfId="9" applyFont="1" applyBorder="1" applyAlignment="1">
      <alignment vertical="top" wrapText="1"/>
    </xf>
    <xf numFmtId="0" fontId="21" fillId="0" borderId="11" xfId="9" applyFont="1" applyBorder="1" applyAlignment="1">
      <alignment vertical="top" wrapText="1"/>
    </xf>
    <xf numFmtId="2" fontId="21" fillId="4" borderId="1" xfId="9" applyNumberFormat="1" applyFont="1" applyFill="1" applyBorder="1" applyAlignment="1">
      <alignment horizontal="right" vertical="center" wrapText="1"/>
    </xf>
    <xf numFmtId="2" fontId="21" fillId="4" borderId="6" xfId="9" applyNumberFormat="1" applyFont="1" applyFill="1" applyBorder="1" applyAlignment="1">
      <alignment horizontal="right" vertical="center" wrapText="1"/>
    </xf>
    <xf numFmtId="0" fontId="21" fillId="0" borderId="0" xfId="9" applyFont="1" applyAlignment="1">
      <alignment vertical="top" wrapText="1"/>
    </xf>
    <xf numFmtId="2" fontId="21" fillId="4" borderId="9" xfId="9" applyNumberFormat="1" applyFont="1" applyFill="1" applyBorder="1" applyAlignment="1">
      <alignment horizontal="right" vertical="center" wrapText="1"/>
    </xf>
    <xf numFmtId="2" fontId="21" fillId="4" borderId="10" xfId="9" applyNumberFormat="1" applyFont="1" applyFill="1" applyBorder="1" applyAlignment="1">
      <alignment horizontal="right" vertical="center" wrapText="1"/>
    </xf>
    <xf numFmtId="2" fontId="21" fillId="4" borderId="2" xfId="9" applyNumberFormat="1" applyFont="1" applyFill="1" applyBorder="1" applyAlignment="1">
      <alignment horizontal="right" vertical="center" wrapText="1"/>
    </xf>
    <xf numFmtId="0" fontId="21" fillId="0" borderId="2" xfId="9" applyFont="1" applyBorder="1" applyAlignment="1">
      <alignment horizontal="center" vertical="top" wrapText="1"/>
    </xf>
    <xf numFmtId="0" fontId="21" fillId="0" borderId="2" xfId="9" applyFont="1" applyBorder="1" applyAlignment="1">
      <alignment vertical="top" wrapText="1"/>
    </xf>
    <xf numFmtId="0" fontId="21" fillId="0" borderId="9" xfId="9" applyFont="1" applyBorder="1" applyAlignment="1">
      <alignment vertical="top" wrapText="1"/>
    </xf>
    <xf numFmtId="0" fontId="21" fillId="0" borderId="10" xfId="9" applyFont="1" applyBorder="1" applyAlignment="1">
      <alignment vertical="top" wrapText="1"/>
    </xf>
    <xf numFmtId="0" fontId="21" fillId="0" borderId="1" xfId="9" applyFont="1" applyBorder="1" applyAlignment="1">
      <alignment horizontal="center" vertical="top" wrapText="1"/>
    </xf>
    <xf numFmtId="0" fontId="21" fillId="0" borderId="13" xfId="9" applyFont="1" applyBorder="1" applyAlignment="1">
      <alignment horizontal="center" vertical="top" wrapText="1"/>
    </xf>
    <xf numFmtId="0" fontId="21" fillId="0" borderId="4" xfId="9" applyFont="1" applyBorder="1" applyAlignment="1">
      <alignment vertical="top" wrapText="1"/>
    </xf>
    <xf numFmtId="2" fontId="21" fillId="4" borderId="13" xfId="9" applyNumberFormat="1" applyFont="1" applyFill="1" applyBorder="1" applyAlignment="1">
      <alignment horizontal="right" vertical="center" wrapText="1"/>
    </xf>
    <xf numFmtId="2" fontId="21" fillId="4" borderId="4" xfId="9" applyNumberFormat="1" applyFont="1" applyFill="1" applyBorder="1" applyAlignment="1">
      <alignment horizontal="right" vertical="center" wrapText="1"/>
    </xf>
    <xf numFmtId="2" fontId="21" fillId="4" borderId="14" xfId="9" applyNumberFormat="1" applyFont="1" applyFill="1" applyBorder="1" applyAlignment="1">
      <alignment horizontal="right" vertical="center" wrapText="1"/>
    </xf>
    <xf numFmtId="0" fontId="21" fillId="0" borderId="14" xfId="9" applyFont="1" applyBorder="1" applyAlignment="1">
      <alignment horizontal="center" vertical="top" wrapText="1"/>
    </xf>
    <xf numFmtId="0" fontId="21" fillId="0" borderId="13" xfId="9" applyFont="1" applyBorder="1" applyAlignment="1">
      <alignment vertical="top" wrapText="1"/>
    </xf>
    <xf numFmtId="2" fontId="21" fillId="0" borderId="14" xfId="9" applyNumberFormat="1" applyFont="1" applyBorder="1" applyAlignment="1">
      <alignment horizontal="right" vertical="center" wrapText="1"/>
    </xf>
    <xf numFmtId="2" fontId="21" fillId="0" borderId="4" xfId="9" applyNumberFormat="1" applyFont="1" applyBorder="1" applyAlignment="1">
      <alignment horizontal="right" vertical="center" wrapText="1"/>
    </xf>
    <xf numFmtId="164" fontId="21" fillId="3" borderId="3" xfId="9" applyNumberFormat="1" applyFont="1" applyFill="1" applyBorder="1" applyAlignment="1">
      <alignment horizontal="right" vertical="center" wrapText="1"/>
    </xf>
    <xf numFmtId="2" fontId="21" fillId="4" borderId="8" xfId="9" applyNumberFormat="1" applyFont="1" applyFill="1" applyBorder="1" applyAlignment="1">
      <alignment horizontal="right" vertical="center" wrapText="1"/>
    </xf>
    <xf numFmtId="2" fontId="21" fillId="4" borderId="7" xfId="9" applyNumberFormat="1" applyFont="1" applyFill="1" applyBorder="1" applyAlignment="1">
      <alignment horizontal="right" vertical="center" wrapText="1"/>
    </xf>
    <xf numFmtId="0" fontId="21" fillId="0" borderId="14" xfId="9" applyFont="1" applyBorder="1" applyAlignment="1">
      <alignment vertical="top" wrapText="1"/>
    </xf>
    <xf numFmtId="2" fontId="21" fillId="0" borderId="1" xfId="9" applyNumberFormat="1" applyFont="1" applyBorder="1" applyAlignment="1">
      <alignment horizontal="right" vertical="center" wrapText="1"/>
    </xf>
    <xf numFmtId="0" fontId="21" fillId="0" borderId="15" xfId="9" applyFont="1" applyBorder="1" applyAlignment="1">
      <alignment vertical="top" wrapText="1"/>
    </xf>
    <xf numFmtId="0" fontId="88" fillId="0" borderId="8" xfId="9" applyFont="1" applyBorder="1" applyAlignment="1">
      <alignment vertical="top" wrapText="1"/>
    </xf>
    <xf numFmtId="0" fontId="88" fillId="0" borderId="3" xfId="9" applyFont="1" applyBorder="1" applyAlignment="1">
      <alignment horizontal="center" vertical="top" wrapText="1"/>
    </xf>
    <xf numFmtId="0" fontId="88" fillId="0" borderId="3" xfId="9" applyFont="1" applyBorder="1" applyAlignment="1">
      <alignment vertical="top" wrapText="1"/>
    </xf>
    <xf numFmtId="0" fontId="88" fillId="0" borderId="1" xfId="9" applyFont="1" applyBorder="1" applyAlignment="1">
      <alignment vertical="top" wrapText="1"/>
    </xf>
    <xf numFmtId="0" fontId="88" fillId="0" borderId="10" xfId="9" applyFont="1" applyBorder="1" applyAlignment="1">
      <alignment vertical="top" wrapText="1"/>
    </xf>
    <xf numFmtId="0" fontId="89" fillId="0" borderId="3" xfId="9" applyFont="1" applyBorder="1" applyAlignment="1">
      <alignment horizontal="center" vertical="top" wrapText="1"/>
    </xf>
    <xf numFmtId="0" fontId="89" fillId="0" borderId="3" xfId="9" applyFont="1" applyBorder="1" applyAlignment="1">
      <alignment vertical="top" wrapText="1"/>
    </xf>
    <xf numFmtId="0" fontId="21" fillId="0" borderId="7" xfId="9" applyFont="1" applyBorder="1" applyAlignment="1">
      <alignment vertical="top" wrapText="1"/>
    </xf>
    <xf numFmtId="2" fontId="21" fillId="0" borderId="13" xfId="9" applyNumberFormat="1" applyFont="1" applyBorder="1" applyAlignment="1">
      <alignment horizontal="right" vertical="center" wrapText="1"/>
    </xf>
    <xf numFmtId="0" fontId="90" fillId="0" borderId="14" xfId="9" applyFont="1" applyBorder="1" applyAlignment="1">
      <alignment horizontal="center" vertical="top" wrapText="1"/>
    </xf>
    <xf numFmtId="2" fontId="21" fillId="4" borderId="15" xfId="9" applyNumberFormat="1" applyFont="1" applyFill="1" applyBorder="1" applyAlignment="1">
      <alignment horizontal="right" vertical="center" wrapText="1"/>
    </xf>
    <xf numFmtId="0" fontId="21" fillId="0" borderId="8" xfId="9" applyFont="1" applyBorder="1" applyAlignment="1">
      <alignment vertical="center" wrapText="1"/>
    </xf>
    <xf numFmtId="164" fontId="21" fillId="2" borderId="2" xfId="9" applyNumberFormat="1" applyFont="1" applyFill="1" applyBorder="1" applyAlignment="1">
      <alignment horizontal="right" vertical="center" wrapText="1"/>
    </xf>
    <xf numFmtId="2" fontId="21" fillId="4" borderId="5" xfId="9" applyNumberFormat="1" applyFont="1" applyFill="1" applyBorder="1" applyAlignment="1">
      <alignment horizontal="right" vertical="center" wrapText="1"/>
    </xf>
    <xf numFmtId="2" fontId="21" fillId="4" borderId="12" xfId="9" applyNumberFormat="1" applyFont="1" applyFill="1" applyBorder="1" applyAlignment="1">
      <alignment horizontal="right" vertical="center" wrapText="1"/>
    </xf>
    <xf numFmtId="2" fontId="21" fillId="4" borderId="11" xfId="9" applyNumberFormat="1" applyFont="1" applyFill="1" applyBorder="1" applyAlignment="1">
      <alignment horizontal="right" vertical="center" wrapText="1"/>
    </xf>
    <xf numFmtId="2" fontId="21" fillId="0" borderId="2" xfId="9" applyNumberFormat="1" applyFont="1" applyBorder="1" applyAlignment="1">
      <alignment horizontal="right" vertical="center" wrapText="1"/>
    </xf>
    <xf numFmtId="2" fontId="21" fillId="0" borderId="6" xfId="9" applyNumberFormat="1" applyFont="1" applyBorder="1" applyAlignment="1">
      <alignment horizontal="right" vertical="center" wrapText="1"/>
    </xf>
    <xf numFmtId="2" fontId="21" fillId="0" borderId="7" xfId="9" applyNumberFormat="1" applyFont="1" applyBorder="1" applyAlignment="1">
      <alignment horizontal="right" vertical="center" wrapText="1"/>
    </xf>
    <xf numFmtId="0" fontId="21" fillId="0" borderId="0" xfId="9" applyFont="1" applyAlignment="1">
      <alignment wrapText="1"/>
    </xf>
    <xf numFmtId="0" fontId="21" fillId="0" borderId="8" xfId="9" applyFont="1" applyBorder="1" applyAlignment="1">
      <alignment horizontal="center" vertical="top" wrapText="1"/>
    </xf>
    <xf numFmtId="0" fontId="21" fillId="0" borderId="7" xfId="9" applyFont="1" applyBorder="1" applyAlignment="1">
      <alignment horizontal="center" vertical="top" wrapText="1"/>
    </xf>
    <xf numFmtId="0" fontId="88" fillId="0" borderId="7" xfId="9" applyFont="1" applyBorder="1" applyAlignment="1">
      <alignment vertical="center" wrapText="1"/>
    </xf>
    <xf numFmtId="0" fontId="88" fillId="0" borderId="2" xfId="9" applyFont="1" applyBorder="1" applyAlignment="1">
      <alignment horizontal="center" vertical="top" wrapText="1"/>
    </xf>
    <xf numFmtId="0" fontId="88" fillId="0" borderId="2" xfId="9" applyFont="1" applyBorder="1" applyAlignment="1">
      <alignment vertical="top" wrapText="1"/>
    </xf>
    <xf numFmtId="0" fontId="88" fillId="0" borderId="9" xfId="9" applyFont="1" applyBorder="1" applyAlignment="1">
      <alignment vertical="top" wrapText="1"/>
    </xf>
    <xf numFmtId="0" fontId="88" fillId="0" borderId="6" xfId="9" applyFont="1" applyBorder="1" applyAlignment="1">
      <alignment vertical="top" wrapText="1"/>
    </xf>
    <xf numFmtId="0" fontId="88" fillId="0" borderId="8" xfId="9" applyFont="1" applyBorder="1" applyAlignment="1">
      <alignment vertical="center" wrapText="1"/>
    </xf>
    <xf numFmtId="1" fontId="21" fillId="0" borderId="1" xfId="9" applyNumberFormat="1" applyFont="1" applyBorder="1" applyAlignment="1">
      <alignment horizontal="right" vertical="center" wrapText="1"/>
    </xf>
    <xf numFmtId="2" fontId="21" fillId="0" borderId="9" xfId="9" applyNumberFormat="1" applyFont="1" applyBorder="1" applyAlignment="1">
      <alignment horizontal="right" vertical="center" wrapText="1"/>
    </xf>
    <xf numFmtId="2" fontId="21" fillId="0" borderId="15" xfId="9" applyNumberFormat="1" applyFont="1" applyBorder="1" applyAlignment="1">
      <alignment horizontal="right" vertical="center" wrapText="1"/>
    </xf>
    <xf numFmtId="0" fontId="88" fillId="0" borderId="7" xfId="9" applyFont="1" applyBorder="1" applyAlignment="1">
      <alignment vertical="top" wrapText="1"/>
    </xf>
    <xf numFmtId="2" fontId="21" fillId="0" borderId="8" xfId="9" applyNumberFormat="1" applyFont="1" applyBorder="1" applyAlignment="1">
      <alignment horizontal="right" vertical="center" wrapText="1"/>
    </xf>
    <xf numFmtId="0" fontId="21" fillId="0" borderId="1" xfId="9" applyFont="1" applyBorder="1" applyAlignment="1">
      <alignment wrapText="1"/>
    </xf>
    <xf numFmtId="0" fontId="21" fillId="0" borderId="9" xfId="9" applyFont="1" applyBorder="1" applyAlignment="1">
      <alignment horizontal="center" vertical="top" wrapText="1"/>
    </xf>
    <xf numFmtId="2" fontId="21" fillId="4" borderId="1" xfId="9" applyNumberFormat="1" applyFont="1" applyFill="1" applyBorder="1" applyAlignment="1">
      <alignment horizontal="right" vertical="center"/>
    </xf>
    <xf numFmtId="2" fontId="21" fillId="4" borderId="6" xfId="9" applyNumberFormat="1" applyFont="1" applyFill="1" applyBorder="1" applyAlignment="1">
      <alignment horizontal="right" vertical="center"/>
    </xf>
    <xf numFmtId="0" fontId="21" fillId="0" borderId="12" xfId="9" applyFont="1" applyBorder="1" applyAlignment="1">
      <alignment horizontal="center" vertical="top" wrapText="1"/>
    </xf>
    <xf numFmtId="0" fontId="88" fillId="0" borderId="1" xfId="9" applyFont="1" applyBorder="1" applyAlignment="1">
      <alignment horizontal="center" vertical="top" wrapText="1"/>
    </xf>
    <xf numFmtId="0" fontId="84" fillId="0" borderId="4" xfId="9" applyFont="1" applyBorder="1"/>
    <xf numFmtId="0" fontId="21" fillId="0" borderId="0" xfId="9" applyFont="1" applyAlignment="1">
      <alignment vertical="top"/>
    </xf>
    <xf numFmtId="0" fontId="88" fillId="0" borderId="9" xfId="9" applyFont="1" applyBorder="1" applyAlignment="1">
      <alignment vertical="center" wrapText="1"/>
    </xf>
    <xf numFmtId="0" fontId="88" fillId="0" borderId="10" xfId="9" applyFont="1" applyBorder="1" applyAlignment="1">
      <alignment vertical="center" wrapText="1"/>
    </xf>
    <xf numFmtId="0" fontId="21" fillId="0" borderId="8" xfId="9" applyFont="1" applyBorder="1" applyAlignment="1">
      <alignment horizontal="left" vertical="top" wrapText="1"/>
    </xf>
    <xf numFmtId="1" fontId="21" fillId="0" borderId="3" xfId="9" applyNumberFormat="1" applyFont="1" applyBorder="1" applyAlignment="1">
      <alignment horizontal="center" vertical="top" wrapText="1"/>
    </xf>
    <xf numFmtId="1" fontId="86" fillId="0" borderId="2" xfId="9" applyNumberFormat="1" applyFont="1" applyBorder="1" applyAlignment="1">
      <alignment horizontal="center" vertical="center" wrapText="1"/>
    </xf>
    <xf numFmtId="49" fontId="86" fillId="0" borderId="1" xfId="9" applyNumberFormat="1" applyFont="1" applyBorder="1" applyAlignment="1">
      <alignment horizontal="center" vertical="center" wrapText="1"/>
    </xf>
    <xf numFmtId="49" fontId="86" fillId="0" borderId="3" xfId="9" applyNumberFormat="1" applyFont="1" applyBorder="1" applyAlignment="1">
      <alignment horizontal="center" vertical="center" wrapText="1"/>
    </xf>
    <xf numFmtId="0" fontId="86" fillId="0" borderId="2" xfId="9" applyFont="1" applyBorder="1" applyAlignment="1">
      <alignment horizontal="center" vertical="center" wrapText="1"/>
    </xf>
    <xf numFmtId="49" fontId="94" fillId="0" borderId="2" xfId="9" applyNumberFormat="1" applyFont="1" applyBorder="1" applyAlignment="1">
      <alignment horizontal="center" vertical="center" wrapText="1"/>
    </xf>
    <xf numFmtId="49" fontId="94" fillId="0" borderId="1" xfId="9" applyNumberFormat="1" applyFont="1" applyBorder="1" applyAlignment="1">
      <alignment horizontal="center" vertical="center" wrapText="1"/>
    </xf>
    <xf numFmtId="0" fontId="21" fillId="0" borderId="0" xfId="9" applyFont="1" applyAlignment="1">
      <alignment horizontal="center" vertical="center"/>
    </xf>
    <xf numFmtId="164" fontId="86" fillId="0" borderId="7" xfId="9" applyNumberFormat="1" applyFont="1" applyBorder="1" applyAlignment="1">
      <alignment horizontal="right"/>
    </xf>
    <xf numFmtId="0" fontId="21" fillId="0" borderId="7" xfId="9" applyFont="1" applyBorder="1" applyAlignment="1">
      <alignment horizontal="center"/>
    </xf>
    <xf numFmtId="0" fontId="95" fillId="0" borderId="0" xfId="9" applyFont="1" applyAlignment="1">
      <alignment horizontal="center" vertical="center" wrapText="1"/>
    </xf>
    <xf numFmtId="3" fontId="21" fillId="0" borderId="1" xfId="9" applyNumberFormat="1" applyFont="1" applyBorder="1"/>
    <xf numFmtId="3" fontId="21" fillId="0" borderId="3" xfId="9" applyNumberFormat="1" applyFont="1" applyBorder="1"/>
    <xf numFmtId="3" fontId="21" fillId="0" borderId="9" xfId="9" applyNumberFormat="1" applyFont="1" applyBorder="1" applyAlignment="1" applyProtection="1">
      <alignment horizontal="left"/>
      <protection locked="0"/>
    </xf>
    <xf numFmtId="0" fontId="86" fillId="0" borderId="4" xfId="9" applyFont="1" applyBorder="1" applyAlignment="1">
      <alignment horizontal="right"/>
    </xf>
    <xf numFmtId="0" fontId="86" fillId="0" borderId="5" xfId="9" applyFont="1" applyBorder="1" applyAlignment="1">
      <alignment horizontal="right"/>
    </xf>
    <xf numFmtId="3" fontId="21" fillId="0" borderId="13" xfId="9" applyNumberFormat="1" applyFont="1" applyBorder="1" applyAlignment="1">
      <alignment horizontal="left"/>
    </xf>
    <xf numFmtId="0" fontId="86" fillId="0" borderId="0" xfId="9" applyFont="1" applyAlignment="1">
      <alignment horizontal="right"/>
    </xf>
    <xf numFmtId="1" fontId="21" fillId="0" borderId="1" xfId="9" applyNumberFormat="1" applyFont="1" applyBorder="1"/>
    <xf numFmtId="164" fontId="86" fillId="0" borderId="0" xfId="9" applyNumberFormat="1" applyFont="1" applyAlignment="1">
      <alignment horizontal="right"/>
    </xf>
    <xf numFmtId="0" fontId="93" fillId="0" borderId="0" xfId="9" applyFont="1" applyAlignment="1">
      <alignment horizontal="center"/>
    </xf>
    <xf numFmtId="0" fontId="86" fillId="0" borderId="0" xfId="9" applyFont="1" applyAlignment="1">
      <alignment horizontal="center"/>
    </xf>
    <xf numFmtId="0" fontId="86" fillId="0" borderId="0" xfId="9" applyFont="1"/>
    <xf numFmtId="0" fontId="86" fillId="0" borderId="0" xfId="9" applyFont="1" applyAlignment="1">
      <alignment horizontal="left"/>
    </xf>
    <xf numFmtId="164" fontId="86" fillId="0" borderId="0" xfId="9" applyNumberFormat="1" applyFont="1" applyAlignment="1">
      <alignment horizontal="left"/>
    </xf>
    <xf numFmtId="0" fontId="86" fillId="0" borderId="0" xfId="9" applyFont="1" applyAlignment="1">
      <alignment horizontal="center" wrapText="1"/>
    </xf>
    <xf numFmtId="164" fontId="86" fillId="0" borderId="0" xfId="9" applyNumberFormat="1" applyFont="1" applyAlignment="1">
      <alignment horizontal="left" vertical="center"/>
    </xf>
    <xf numFmtId="164" fontId="86" fillId="0" borderId="0" xfId="9" applyNumberFormat="1" applyFont="1" applyAlignment="1">
      <alignment horizontal="left" vertical="center" wrapText="1"/>
    </xf>
    <xf numFmtId="0" fontId="86" fillId="0" borderId="0" xfId="9" applyFont="1" applyAlignment="1">
      <alignment horizontal="center" vertical="top"/>
    </xf>
    <xf numFmtId="0" fontId="84" fillId="0" borderId="0" xfId="9" applyFont="1" applyAlignment="1">
      <alignment wrapText="1"/>
    </xf>
    <xf numFmtId="0" fontId="96" fillId="0" borderId="0" xfId="9" applyFont="1" applyAlignment="1">
      <alignment horizontal="center" vertical="center"/>
    </xf>
    <xf numFmtId="0" fontId="97" fillId="0" borderId="0" xfId="9" applyFont="1"/>
    <xf numFmtId="0" fontId="96" fillId="0" borderId="0" xfId="9" applyFont="1"/>
    <xf numFmtId="0" fontId="86" fillId="0" borderId="0" xfId="9" applyFont="1" applyAlignment="1">
      <alignment vertical="center"/>
    </xf>
    <xf numFmtId="164" fontId="86" fillId="0" borderId="0" xfId="9" applyNumberFormat="1" applyFont="1" applyAlignment="1">
      <alignment horizontal="right" vertical="center"/>
    </xf>
    <xf numFmtId="0" fontId="84" fillId="0" borderId="0" xfId="9" applyFont="1" applyAlignment="1">
      <alignment vertical="center"/>
    </xf>
    <xf numFmtId="0" fontId="86" fillId="0" borderId="0" xfId="9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164" fontId="94" fillId="0" borderId="13" xfId="9" applyNumberFormat="1" applyFont="1" applyBorder="1" applyAlignment="1">
      <alignment horizontal="center" vertical="center" wrapText="1"/>
    </xf>
    <xf numFmtId="0" fontId="93" fillId="0" borderId="9" xfId="9" applyFont="1" applyBorder="1" applyAlignment="1">
      <alignment horizontal="center" wrapText="1"/>
    </xf>
    <xf numFmtId="164" fontId="94" fillId="0" borderId="14" xfId="9" applyNumberFormat="1" applyFont="1" applyBorder="1" applyAlignment="1">
      <alignment horizontal="center" vertical="center" wrapText="1"/>
    </xf>
    <xf numFmtId="0" fontId="93" fillId="0" borderId="2" xfId="9" applyFont="1" applyBorder="1" applyAlignment="1">
      <alignment wrapText="1"/>
    </xf>
    <xf numFmtId="0" fontId="21" fillId="0" borderId="7" xfId="9" applyFont="1" applyBorder="1" applyAlignment="1">
      <alignment horizontal="left" vertical="center"/>
    </xf>
    <xf numFmtId="0" fontId="86" fillId="0" borderId="0" xfId="9" applyFont="1" applyAlignment="1">
      <alignment horizontal="left" vertical="top" wrapText="1"/>
    </xf>
    <xf numFmtId="0" fontId="86" fillId="0" borderId="0" xfId="9" applyFont="1"/>
    <xf numFmtId="0" fontId="21" fillId="0" borderId="7" xfId="9" applyFont="1" applyBorder="1"/>
    <xf numFmtId="0" fontId="86" fillId="0" borderId="0" xfId="9" applyFont="1" applyAlignment="1">
      <alignment horizontal="center" vertical="center" wrapText="1"/>
    </xf>
    <xf numFmtId="0" fontId="21" fillId="0" borderId="0" xfId="9" applyFont="1" applyAlignment="1">
      <alignment horizontal="left" vertical="top" wrapText="1"/>
    </xf>
    <xf numFmtId="0" fontId="96" fillId="0" borderId="0" xfId="9" applyFont="1" applyAlignment="1">
      <alignment horizontal="center" vertical="center" wrapText="1"/>
    </xf>
    <xf numFmtId="0" fontId="21" fillId="0" borderId="0" xfId="9" applyFont="1" applyAlignment="1">
      <alignment horizontal="center"/>
    </xf>
    <xf numFmtId="0" fontId="86" fillId="0" borderId="0" xfId="9" applyFont="1" applyAlignment="1">
      <alignment horizontal="center"/>
    </xf>
    <xf numFmtId="0" fontId="85" fillId="0" borderId="0" xfId="9" applyFont="1" applyAlignment="1">
      <alignment horizontal="center" vertical="top"/>
    </xf>
    <xf numFmtId="49" fontId="94" fillId="0" borderId="15" xfId="9" applyNumberFormat="1" applyFont="1" applyBorder="1" applyAlignment="1">
      <alignment horizontal="left" vertical="center" wrapText="1"/>
    </xf>
    <xf numFmtId="0" fontId="93" fillId="0" borderId="4" xfId="9" applyFont="1" applyBorder="1" applyAlignment="1">
      <alignment horizontal="left" vertical="center" wrapText="1"/>
    </xf>
    <xf numFmtId="0" fontId="93" fillId="0" borderId="10" xfId="9" applyFont="1" applyBorder="1" applyAlignment="1">
      <alignment horizontal="left" vertical="center" wrapText="1"/>
    </xf>
    <xf numFmtId="0" fontId="93" fillId="0" borderId="7" xfId="9" applyFont="1" applyBorder="1" applyAlignment="1">
      <alignment horizontal="left" vertical="center" wrapText="1"/>
    </xf>
    <xf numFmtId="0" fontId="94" fillId="0" borderId="13" xfId="9" applyFont="1" applyBorder="1" applyAlignment="1">
      <alignment horizontal="center" vertical="center"/>
    </xf>
    <xf numFmtId="0" fontId="93" fillId="0" borderId="9" xfId="9" applyFont="1" applyBorder="1" applyAlignment="1">
      <alignment horizontal="center"/>
    </xf>
    <xf numFmtId="0" fontId="94" fillId="0" borderId="14" xfId="9" applyFont="1" applyBorder="1" applyAlignment="1">
      <alignment horizontal="center" vertical="center" wrapText="1"/>
    </xf>
    <xf numFmtId="0" fontId="94" fillId="0" borderId="2" xfId="9" applyFont="1" applyBorder="1" applyAlignment="1">
      <alignment horizontal="center" vertical="center" wrapText="1"/>
    </xf>
    <xf numFmtId="0" fontId="94" fillId="0" borderId="6" xfId="9" applyFont="1" applyBorder="1" applyAlignment="1">
      <alignment horizontal="center" wrapText="1"/>
    </xf>
    <xf numFmtId="0" fontId="94" fillId="0" borderId="3" xfId="9" applyFont="1" applyBorder="1" applyAlignment="1">
      <alignment horizontal="center" wrapText="1"/>
    </xf>
    <xf numFmtId="0" fontId="21" fillId="0" borderId="7" xfId="9" applyFont="1" applyBorder="1" applyAlignment="1">
      <alignment horizontal="left" vertical="top" wrapText="1"/>
    </xf>
    <xf numFmtId="0" fontId="96" fillId="0" borderId="0" xfId="9" applyFont="1" applyAlignment="1">
      <alignment horizontal="center" wrapText="1"/>
    </xf>
    <xf numFmtId="0" fontId="84" fillId="0" borderId="16" xfId="9" applyFont="1" applyBorder="1" applyAlignment="1">
      <alignment horizontal="center" wrapText="1"/>
    </xf>
    <xf numFmtId="49" fontId="86" fillId="0" borderId="6" xfId="9" applyNumberFormat="1" applyFont="1" applyBorder="1" applyAlignment="1">
      <alignment horizontal="center" vertical="center"/>
    </xf>
    <xf numFmtId="49" fontId="86" fillId="0" borderId="8" xfId="9" applyNumberFormat="1" applyFont="1" applyBorder="1" applyAlignment="1">
      <alignment horizontal="center" vertical="center"/>
    </xf>
    <xf numFmtId="49" fontId="86" fillId="0" borderId="3" xfId="9" applyNumberFormat="1" applyFont="1" applyBorder="1" applyAlignment="1">
      <alignment horizontal="center" vertical="center"/>
    </xf>
    <xf numFmtId="0" fontId="86" fillId="0" borderId="0" xfId="9" applyFont="1" applyAlignment="1">
      <alignment horizontal="right"/>
    </xf>
    <xf numFmtId="0" fontId="96" fillId="0" borderId="0" xfId="9" applyFont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21" fillId="0" borderId="7" xfId="0" applyFont="1" applyBorder="1" applyAlignment="1">
      <alignment horizontal="left" vertical="center" wrapText="1"/>
    </xf>
    <xf numFmtId="2" fontId="0" fillId="0" borderId="24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5" borderId="24" xfId="0" applyNumberFormat="1" applyFill="1" applyBorder="1" applyAlignment="1">
      <alignment horizontal="center"/>
    </xf>
    <xf numFmtId="2" fontId="0" fillId="5" borderId="23" xfId="0" applyNumberFormat="1" applyFill="1" applyBorder="1" applyAlignment="1">
      <alignment horizontal="center"/>
    </xf>
    <xf numFmtId="2" fontId="0" fillId="5" borderId="21" xfId="0" applyNumberForma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2" fontId="0" fillId="5" borderId="27" xfId="0" applyNumberFormat="1" applyFill="1" applyBorder="1" applyAlignment="1">
      <alignment horizontal="center"/>
    </xf>
    <xf numFmtId="2" fontId="0" fillId="5" borderId="26" xfId="0" applyNumberForma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wrapText="1"/>
    </xf>
    <xf numFmtId="0" fontId="0" fillId="0" borderId="17" xfId="0" applyBorder="1"/>
    <xf numFmtId="0" fontId="0" fillId="0" borderId="23" xfId="0" applyBorder="1"/>
    <xf numFmtId="2" fontId="0" fillId="6" borderId="24" xfId="0" applyNumberFormat="1" applyFill="1" applyBorder="1" applyAlignment="1">
      <alignment horizontal="center"/>
    </xf>
    <xf numFmtId="2" fontId="0" fillId="6" borderId="23" xfId="0" applyNumberFormat="1" applyFill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0" fillId="0" borderId="29" xfId="0" applyBorder="1"/>
    <xf numFmtId="0" fontId="23" fillId="0" borderId="2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2" fillId="0" borderId="24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0" fillId="0" borderId="20" xfId="0" applyBorder="1"/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5" fillId="0" borderId="18" xfId="0" applyNumberFormat="1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2" fillId="0" borderId="0" xfId="1" applyFont="1" applyAlignment="1">
      <alignment horizontal="center" vertical="top" wrapText="1"/>
    </xf>
    <xf numFmtId="0" fontId="32" fillId="0" borderId="0" xfId="1" applyFont="1" applyAlignment="1">
      <alignment horizontal="center" vertical="top"/>
    </xf>
    <xf numFmtId="0" fontId="31" fillId="0" borderId="18" xfId="1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center"/>
    </xf>
    <xf numFmtId="0" fontId="36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34" fillId="0" borderId="31" xfId="0" applyFont="1" applyBorder="1" applyAlignment="1">
      <alignment horizontal="center" vertical="center" wrapText="1"/>
    </xf>
    <xf numFmtId="0" fontId="25" fillId="0" borderId="31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 wrapText="1"/>
    </xf>
    <xf numFmtId="0" fontId="34" fillId="0" borderId="19" xfId="0" applyFont="1" applyBorder="1" applyAlignment="1">
      <alignment wrapText="1"/>
    </xf>
    <xf numFmtId="0" fontId="33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33" fillId="0" borderId="0" xfId="0" applyFont="1" applyAlignment="1">
      <alignment horizontal="center"/>
    </xf>
    <xf numFmtId="0" fontId="22" fillId="0" borderId="18" xfId="0" applyFont="1" applyBorder="1" applyAlignment="1">
      <alignment horizontal="center"/>
    </xf>
    <xf numFmtId="0" fontId="39" fillId="0" borderId="17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39" fillId="0" borderId="18" xfId="0" applyFont="1" applyBorder="1" applyAlignment="1">
      <alignment horizontal="right"/>
    </xf>
    <xf numFmtId="0" fontId="39" fillId="0" borderId="22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/>
    </xf>
    <xf numFmtId="0" fontId="39" fillId="0" borderId="31" xfId="0" applyFont="1" applyBorder="1" applyAlignment="1">
      <alignment horizontal="center" wrapText="1"/>
    </xf>
    <xf numFmtId="0" fontId="39" fillId="0" borderId="31" xfId="0" applyFont="1" applyBorder="1"/>
    <xf numFmtId="0" fontId="47" fillId="0" borderId="33" xfId="3" applyFont="1" applyFill="1" applyBorder="1" applyAlignment="1" applyProtection="1">
      <alignment horizontal="right"/>
    </xf>
    <xf numFmtId="0" fontId="49" fillId="0" borderId="32" xfId="3" applyFont="1" applyFill="1" applyBorder="1" applyAlignment="1" applyProtection="1">
      <alignment horizontal="center" vertical="top"/>
    </xf>
    <xf numFmtId="0" fontId="61" fillId="0" borderId="0" xfId="3" applyFont="1" applyFill="1" applyAlignment="1" applyProtection="1">
      <alignment horizontal="center"/>
    </xf>
    <xf numFmtId="0" fontId="51" fillId="0" borderId="0" xfId="3" applyFont="1" applyFill="1" applyAlignment="1" applyProtection="1">
      <alignment horizontal="center"/>
    </xf>
    <xf numFmtId="0" fontId="51" fillId="0" borderId="0" xfId="3" applyFont="1" applyFill="1" applyAlignment="1" applyProtection="1">
      <alignment horizontal="center" vertical="center" wrapText="1"/>
    </xf>
    <xf numFmtId="0" fontId="51" fillId="0" borderId="0" xfId="3" applyFont="1" applyFill="1" applyAlignment="1" applyProtection="1">
      <alignment wrapText="1"/>
    </xf>
    <xf numFmtId="0" fontId="53" fillId="0" borderId="35" xfId="3" applyFont="1" applyFill="1" applyBorder="1" applyAlignment="1" applyProtection="1">
      <alignment horizontal="center"/>
    </xf>
    <xf numFmtId="0" fontId="51" fillId="0" borderId="35" xfId="3" applyFont="1" applyFill="1" applyBorder="1" applyAlignment="1" applyProtection="1">
      <alignment horizontal="center"/>
    </xf>
    <xf numFmtId="0" fontId="53" fillId="0" borderId="35" xfId="3" applyFont="1" applyFill="1" applyBorder="1" applyAlignment="1" applyProtection="1">
      <alignment horizontal="center" vertical="center" wrapText="1"/>
    </xf>
    <xf numFmtId="0" fontId="51" fillId="0" borderId="35" xfId="3" applyFont="1" applyFill="1" applyBorder="1" applyAlignment="1" applyProtection="1">
      <alignment horizontal="center" wrapText="1"/>
    </xf>
    <xf numFmtId="0" fontId="53" fillId="0" borderId="0" xfId="3" applyFont="1" applyFill="1" applyAlignment="1" applyProtection="1">
      <alignment horizontal="center" vertical="center"/>
    </xf>
    <xf numFmtId="0" fontId="51" fillId="0" borderId="0" xfId="3" applyFont="1" applyFill="1" applyAlignment="1" applyProtection="1">
      <alignment horizontal="center" vertical="center"/>
    </xf>
    <xf numFmtId="0" fontId="53" fillId="0" borderId="0" xfId="3" applyFont="1" applyFill="1" applyAlignment="1" applyProtection="1">
      <alignment horizontal="center" wrapText="1"/>
    </xf>
    <xf numFmtId="0" fontId="51" fillId="0" borderId="0" xfId="3" applyFont="1" applyFill="1" applyAlignment="1" applyProtection="1">
      <alignment horizontal="center" wrapText="1"/>
    </xf>
    <xf numFmtId="0" fontId="53" fillId="0" borderId="0" xfId="3" applyFont="1" applyFill="1" applyAlignment="1" applyProtection="1">
      <alignment horizontal="center"/>
    </xf>
    <xf numFmtId="0" fontId="51" fillId="0" borderId="35" xfId="3" applyFont="1" applyFill="1" applyBorder="1" applyAlignment="1" applyProtection="1">
      <alignment horizontal="center" vertical="center"/>
    </xf>
    <xf numFmtId="0" fontId="51" fillId="0" borderId="0" xfId="3" applyFont="1" applyFill="1" applyProtection="1"/>
    <xf numFmtId="0" fontId="51" fillId="0" borderId="0" xfId="3" applyFont="1" applyFill="1" applyAlignment="1" applyProtection="1">
      <alignment vertical="center"/>
    </xf>
    <xf numFmtId="0" fontId="51" fillId="0" borderId="35" xfId="3" applyFont="1" applyFill="1" applyBorder="1" applyAlignment="1" applyProtection="1">
      <alignment horizontal="center" vertical="center" wrapText="1"/>
    </xf>
    <xf numFmtId="2" fontId="53" fillId="0" borderId="35" xfId="3" applyNumberFormat="1" applyFont="1" applyFill="1" applyBorder="1" applyAlignment="1" applyProtection="1">
      <alignment horizontal="center"/>
    </xf>
    <xf numFmtId="0" fontId="51" fillId="0" borderId="35" xfId="3" applyFont="1" applyFill="1" applyBorder="1" applyProtection="1"/>
    <xf numFmtId="0" fontId="55" fillId="0" borderId="37" xfId="3" applyFont="1" applyFill="1" applyBorder="1" applyAlignment="1" applyProtection="1">
      <alignment horizontal="left" vertical="center" wrapText="1"/>
    </xf>
    <xf numFmtId="0" fontId="47" fillId="0" borderId="0" xfId="3" applyFont="1" applyFill="1" applyProtection="1"/>
    <xf numFmtId="0" fontId="47" fillId="0" borderId="37" xfId="3" applyFont="1" applyFill="1" applyBorder="1" applyAlignment="1" applyProtection="1">
      <alignment horizontal="left" vertical="center" wrapText="1"/>
    </xf>
    <xf numFmtId="0" fontId="47" fillId="0" borderId="33" xfId="3" applyFont="1" applyFill="1" applyBorder="1" applyAlignment="1" applyProtection="1">
      <alignment horizontal="center" vertical="center"/>
    </xf>
    <xf numFmtId="0" fontId="51" fillId="0" borderId="32" xfId="3" applyFont="1" applyFill="1" applyBorder="1" applyAlignment="1" applyProtection="1">
      <alignment horizontal="center"/>
    </xf>
    <xf numFmtId="0" fontId="47" fillId="0" borderId="0" xfId="3" applyFont="1" applyFill="1" applyAlignment="1" applyProtection="1">
      <alignment horizontal="left" vertical="center" wrapText="1"/>
    </xf>
    <xf numFmtId="0" fontId="58" fillId="9" borderId="40" xfId="3" applyFont="1" applyFill="1" applyBorder="1" applyAlignment="1" applyProtection="1">
      <alignment horizontal="center" vertical="center"/>
    </xf>
    <xf numFmtId="0" fontId="58" fillId="9" borderId="39" xfId="3" applyFont="1" applyFill="1" applyBorder="1" applyAlignment="1" applyProtection="1">
      <alignment horizontal="center" vertical="center"/>
    </xf>
    <xf numFmtId="0" fontId="58" fillId="9" borderId="38" xfId="3" applyFont="1" applyFill="1" applyBorder="1" applyAlignment="1" applyProtection="1">
      <alignment horizontal="center" vertical="center"/>
    </xf>
    <xf numFmtId="0" fontId="55" fillId="0" borderId="0" xfId="3" applyFont="1" applyFill="1" applyAlignment="1" applyProtection="1">
      <alignment horizontal="center" wrapText="1"/>
    </xf>
    <xf numFmtId="0" fontId="57" fillId="0" borderId="0" xfId="3" applyFont="1" applyFill="1" applyAlignment="1" applyProtection="1">
      <alignment horizontal="center" vertical="center" wrapText="1"/>
    </xf>
    <xf numFmtId="0" fontId="47" fillId="0" borderId="0" xfId="3" applyFont="1" applyFill="1" applyAlignment="1" applyProtection="1">
      <alignment horizontal="center"/>
    </xf>
    <xf numFmtId="0" fontId="47" fillId="0" borderId="0" xfId="3" applyFont="1" applyFill="1" applyAlignment="1" applyProtection="1">
      <alignment horizontal="left"/>
    </xf>
    <xf numFmtId="0" fontId="48" fillId="0" borderId="0" xfId="3" applyFont="1" applyFill="1" applyAlignment="1" applyProtection="1">
      <alignment horizontal="center" vertical="center"/>
    </xf>
    <xf numFmtId="0" fontId="61" fillId="0" borderId="0" xfId="4" applyFont="1" applyFill="1" applyAlignment="1" applyProtection="1">
      <alignment horizontal="center"/>
    </xf>
    <xf numFmtId="0" fontId="60" fillId="0" borderId="33" xfId="4" applyFont="1" applyFill="1" applyBorder="1" applyAlignment="1" applyProtection="1">
      <alignment horizontal="center" vertical="center"/>
    </xf>
    <xf numFmtId="0" fontId="61" fillId="0" borderId="32" xfId="4" applyFont="1" applyFill="1" applyBorder="1" applyAlignment="1" applyProtection="1">
      <alignment horizontal="center"/>
    </xf>
    <xf numFmtId="0" fontId="60" fillId="0" borderId="37" xfId="4" applyFont="1" applyFill="1" applyBorder="1" applyAlignment="1" applyProtection="1">
      <alignment horizontal="left" vertical="center" wrapText="1"/>
    </xf>
    <xf numFmtId="0" fontId="60" fillId="0" borderId="0" xfId="4" applyFont="1" applyFill="1" applyAlignment="1" applyProtection="1">
      <alignment horizontal="left" vertical="center" wrapText="1"/>
    </xf>
    <xf numFmtId="0" fontId="62" fillId="9" borderId="40" xfId="4" applyFont="1" applyFill="1" applyBorder="1" applyAlignment="1" applyProtection="1">
      <alignment horizontal="center" vertical="center"/>
    </xf>
    <xf numFmtId="0" fontId="62" fillId="9" borderId="39" xfId="4" applyFont="1" applyFill="1" applyBorder="1" applyAlignment="1" applyProtection="1">
      <alignment horizontal="center" vertical="center"/>
    </xf>
    <xf numFmtId="0" fontId="62" fillId="9" borderId="38" xfId="4" applyFont="1" applyFill="1" applyBorder="1" applyAlignment="1" applyProtection="1">
      <alignment horizontal="center" vertical="center"/>
    </xf>
    <xf numFmtId="0" fontId="62" fillId="0" borderId="37" xfId="4" applyFont="1" applyFill="1" applyBorder="1" applyAlignment="1" applyProtection="1">
      <alignment horizontal="left" vertical="center" wrapText="1"/>
    </xf>
    <xf numFmtId="0" fontId="60" fillId="0" borderId="0" xfId="4" applyFont="1" applyFill="1" applyProtection="1"/>
    <xf numFmtId="0" fontId="62" fillId="0" borderId="0" xfId="4" applyFont="1" applyFill="1" applyAlignment="1" applyProtection="1">
      <alignment horizontal="center" wrapText="1"/>
    </xf>
    <xf numFmtId="0" fontId="65" fillId="0" borderId="0" xfId="4" applyFont="1" applyFill="1" applyAlignment="1" applyProtection="1">
      <alignment horizontal="center" vertical="center" wrapText="1"/>
    </xf>
    <xf numFmtId="0" fontId="60" fillId="0" borderId="0" xfId="4" applyFont="1" applyFill="1" applyAlignment="1" applyProtection="1">
      <alignment horizontal="center"/>
    </xf>
    <xf numFmtId="0" fontId="60" fillId="0" borderId="0" xfId="4" applyFont="1" applyFill="1" applyAlignment="1" applyProtection="1">
      <alignment horizontal="left"/>
    </xf>
    <xf numFmtId="0" fontId="64" fillId="0" borderId="0" xfId="4" applyFont="1" applyFill="1" applyAlignment="1" applyProtection="1">
      <alignment horizontal="center" vertical="center"/>
    </xf>
    <xf numFmtId="0" fontId="65" fillId="0" borderId="0" xfId="3" applyFont="1" applyFill="1" applyAlignment="1" applyProtection="1">
      <alignment horizontal="center" vertical="center" wrapText="1"/>
    </xf>
    <xf numFmtId="0" fontId="64" fillId="0" borderId="0" xfId="3" applyFont="1" applyFill="1" applyAlignment="1" applyProtection="1">
      <alignment horizontal="center" vertical="center"/>
    </xf>
    <xf numFmtId="0" fontId="55" fillId="9" borderId="40" xfId="3" applyFont="1" applyFill="1" applyBorder="1" applyAlignment="1" applyProtection="1">
      <alignment horizontal="center" vertical="center"/>
    </xf>
    <xf numFmtId="0" fontId="55" fillId="9" borderId="39" xfId="3" applyFont="1" applyFill="1" applyBorder="1" applyAlignment="1" applyProtection="1">
      <alignment horizontal="center" vertical="center"/>
    </xf>
    <xf numFmtId="0" fontId="55" fillId="9" borderId="38" xfId="3" applyFont="1" applyFill="1" applyBorder="1" applyAlignment="1" applyProtection="1">
      <alignment horizontal="center" vertical="center"/>
    </xf>
    <xf numFmtId="0" fontId="18" fillId="0" borderId="18" xfId="2" applyFont="1" applyBorder="1" applyAlignment="1" applyProtection="1">
      <alignment horizontal="center" wrapText="1"/>
      <protection locked="0"/>
    </xf>
    <xf numFmtId="0" fontId="18" fillId="0" borderId="0" xfId="2" applyFont="1" applyAlignment="1" applyProtection="1">
      <alignment horizontal="center"/>
      <protection locked="0"/>
    </xf>
    <xf numFmtId="0" fontId="67" fillId="0" borderId="17" xfId="2" applyFont="1" applyBorder="1" applyAlignment="1" applyProtection="1">
      <alignment horizontal="center"/>
      <protection locked="0"/>
    </xf>
    <xf numFmtId="0" fontId="34" fillId="0" borderId="31" xfId="2" applyFont="1" applyBorder="1" applyAlignment="1" applyProtection="1">
      <alignment horizontal="center" vertical="center" wrapText="1"/>
      <protection locked="0"/>
    </xf>
    <xf numFmtId="0" fontId="75" fillId="0" borderId="31" xfId="2" applyFont="1" applyBorder="1" applyAlignment="1" applyProtection="1">
      <alignment horizontal="left" vertical="center" wrapText="1"/>
      <protection locked="0"/>
    </xf>
    <xf numFmtId="0" fontId="34" fillId="0" borderId="45" xfId="2" applyFont="1" applyBorder="1" applyAlignment="1" applyProtection="1">
      <alignment horizontal="center" vertical="center" wrapText="1"/>
      <protection locked="0"/>
    </xf>
    <xf numFmtId="0" fontId="68" fillId="0" borderId="7" xfId="2" applyFont="1" applyBorder="1" applyAlignment="1">
      <alignment horizontal="left" vertical="center" wrapText="1"/>
    </xf>
    <xf numFmtId="0" fontId="67" fillId="0" borderId="0" xfId="2" applyFont="1" applyAlignment="1" applyProtection="1">
      <alignment horizontal="left" vertical="top" wrapText="1"/>
      <protection locked="0"/>
    </xf>
    <xf numFmtId="0" fontId="36" fillId="0" borderId="18" xfId="2" applyFont="1" applyBorder="1" applyAlignment="1" applyProtection="1">
      <alignment horizontal="center" wrapText="1"/>
      <protection locked="0"/>
    </xf>
    <xf numFmtId="0" fontId="33" fillId="0" borderId="0" xfId="7" applyFont="1" applyAlignment="1" applyProtection="1">
      <alignment horizontal="center" vertical="center" wrapText="1"/>
      <protection locked="0"/>
    </xf>
    <xf numFmtId="14" fontId="32" fillId="0" borderId="0" xfId="2" applyNumberFormat="1" applyFont="1" applyAlignment="1" applyProtection="1">
      <alignment horizontal="center"/>
      <protection locked="0"/>
    </xf>
    <xf numFmtId="0" fontId="32" fillId="0" borderId="0" xfId="2" applyFont="1" applyAlignment="1" applyProtection="1">
      <alignment horizontal="center"/>
      <protection locked="0"/>
    </xf>
    <xf numFmtId="0" fontId="81" fillId="0" borderId="0" xfId="8" applyFont="1" applyAlignment="1" applyProtection="1">
      <alignment horizontal="center" vertical="center" wrapText="1"/>
      <protection locked="0"/>
    </xf>
    <xf numFmtId="0" fontId="18" fillId="0" borderId="18" xfId="2" applyFont="1" applyBorder="1" applyAlignment="1" applyProtection="1">
      <alignment horizontal="center"/>
      <protection locked="0"/>
    </xf>
    <xf numFmtId="1" fontId="73" fillId="0" borderId="27" xfId="2" applyNumberFormat="1" applyFont="1" applyBorder="1" applyAlignment="1" applyProtection="1">
      <alignment horizontal="center"/>
      <protection locked="0"/>
    </xf>
    <xf numFmtId="1" fontId="73" fillId="0" borderId="26" xfId="2" applyNumberFormat="1" applyFont="1" applyBorder="1" applyAlignment="1" applyProtection="1">
      <alignment horizontal="center"/>
      <protection locked="0"/>
    </xf>
    <xf numFmtId="0" fontId="18" fillId="0" borderId="46" xfId="2" applyFont="1" applyBorder="1" applyAlignment="1" applyProtection="1">
      <alignment horizontal="center" vertical="center" wrapText="1"/>
      <protection locked="0"/>
    </xf>
    <xf numFmtId="0" fontId="18" fillId="0" borderId="31" xfId="2" applyFont="1" applyBorder="1" applyAlignment="1" applyProtection="1">
      <alignment horizontal="center" vertical="center" wrapText="1"/>
      <protection locked="0"/>
    </xf>
    <xf numFmtId="0" fontId="18" fillId="0" borderId="45" xfId="2" applyFont="1" applyBorder="1" applyAlignment="1" applyProtection="1">
      <alignment horizontal="center" vertical="center" wrapText="1"/>
      <protection locked="0"/>
    </xf>
    <xf numFmtId="0" fontId="34" fillId="0" borderId="46" xfId="2" applyFont="1" applyBorder="1" applyAlignment="1" applyProtection="1">
      <alignment horizontal="center" vertical="center" wrapText="1"/>
      <protection locked="0"/>
    </xf>
    <xf numFmtId="0" fontId="34" fillId="0" borderId="52" xfId="2" applyFont="1" applyBorder="1" applyAlignment="1" applyProtection="1">
      <alignment horizontal="center" vertical="center" wrapText="1"/>
      <protection locked="0"/>
    </xf>
    <xf numFmtId="0" fontId="34" fillId="0" borderId="51" xfId="2" applyFont="1" applyBorder="1" applyAlignment="1" applyProtection="1">
      <alignment horizontal="center" vertical="center" wrapText="1"/>
      <protection locked="0"/>
    </xf>
    <xf numFmtId="0" fontId="18" fillId="0" borderId="28" xfId="2" applyFont="1" applyBorder="1" applyAlignment="1" applyProtection="1">
      <alignment horizontal="center"/>
      <protection locked="0"/>
    </xf>
    <xf numFmtId="0" fontId="18" fillId="0" borderId="28" xfId="2" applyFont="1" applyBorder="1" applyAlignment="1" applyProtection="1">
      <alignment horizontal="left"/>
      <protection locked="0"/>
    </xf>
    <xf numFmtId="0" fontId="18" fillId="0" borderId="26" xfId="2" applyFont="1" applyBorder="1" applyAlignment="1" applyProtection="1">
      <alignment horizontal="center"/>
      <protection locked="0"/>
    </xf>
    <xf numFmtId="0" fontId="34" fillId="0" borderId="60" xfId="2" applyFont="1" applyBorder="1" applyAlignment="1" applyProtection="1">
      <alignment horizontal="center" vertical="center" wrapText="1"/>
      <protection locked="0"/>
    </xf>
    <xf numFmtId="0" fontId="34" fillId="0" borderId="53" xfId="2" applyFont="1" applyBorder="1" applyAlignment="1" applyProtection="1">
      <alignment horizontal="center" vertical="center" wrapText="1"/>
      <protection locked="0"/>
    </xf>
    <xf numFmtId="0" fontId="34" fillId="0" borderId="47" xfId="2" applyFont="1" applyBorder="1" applyAlignment="1" applyProtection="1">
      <alignment horizontal="center" vertical="center" wrapText="1"/>
      <protection locked="0"/>
    </xf>
    <xf numFmtId="0" fontId="18" fillId="0" borderId="59" xfId="2" applyFont="1" applyBorder="1" applyAlignment="1" applyProtection="1">
      <alignment horizontal="center" vertical="center" wrapText="1"/>
      <protection locked="0"/>
    </xf>
    <xf numFmtId="0" fontId="18" fillId="0" borderId="58" xfId="2" applyFont="1" applyBorder="1" applyAlignment="1" applyProtection="1">
      <alignment horizontal="center" vertical="center" wrapText="1"/>
      <protection locked="0"/>
    </xf>
    <xf numFmtId="0" fontId="18" fillId="0" borderId="57" xfId="2" applyFont="1" applyBorder="1" applyAlignment="1" applyProtection="1">
      <alignment horizontal="center" vertical="center" wrapText="1"/>
      <protection locked="0"/>
    </xf>
    <xf numFmtId="0" fontId="18" fillId="0" borderId="56" xfId="2" applyFont="1" applyBorder="1" applyAlignment="1" applyProtection="1">
      <alignment horizontal="center" vertical="center" wrapText="1"/>
      <protection locked="0"/>
    </xf>
    <xf numFmtId="0" fontId="18" fillId="0" borderId="55" xfId="2" applyFont="1" applyBorder="1" applyAlignment="1" applyProtection="1">
      <alignment horizontal="center" vertical="center" wrapText="1"/>
      <protection locked="0"/>
    </xf>
    <xf numFmtId="0" fontId="18" fillId="0" borderId="54" xfId="2" applyFont="1" applyBorder="1" applyAlignment="1" applyProtection="1">
      <alignment horizontal="center" vertical="center" wrapText="1"/>
      <protection locked="0"/>
    </xf>
    <xf numFmtId="0" fontId="59" fillId="0" borderId="0" xfId="5" applyFont="1" applyAlignment="1">
      <alignment horizontal="center"/>
    </xf>
    <xf numFmtId="0" fontId="46" fillId="0" borderId="0" xfId="5" applyAlignment="1">
      <alignment horizontal="center"/>
    </xf>
    <xf numFmtId="0" fontId="46" fillId="0" borderId="30" xfId="5" applyBorder="1" applyAlignment="1">
      <alignment horizontal="center" wrapText="1"/>
    </xf>
    <xf numFmtId="0" fontId="46" fillId="0" borderId="0" xfId="5" applyBorder="1" applyAlignment="1">
      <alignment horizontal="center" wrapText="1"/>
    </xf>
    <xf numFmtId="0" fontId="46" fillId="0" borderId="29" xfId="5" applyBorder="1" applyAlignment="1">
      <alignment horizontal="center" wrapText="1"/>
    </xf>
    <xf numFmtId="0" fontId="46" fillId="0" borderId="0" xfId="5" applyAlignment="1">
      <alignment horizontal="center" wrapText="1"/>
    </xf>
    <xf numFmtId="0" fontId="46" fillId="0" borderId="30" xfId="5" applyBorder="1" applyAlignment="1">
      <alignment horizontal="center"/>
    </xf>
    <xf numFmtId="0" fontId="46" fillId="0" borderId="29" xfId="5" applyBorder="1" applyAlignment="1">
      <alignment horizontal="center"/>
    </xf>
    <xf numFmtId="0" fontId="23" fillId="0" borderId="24" xfId="5" applyFont="1" applyBorder="1" applyAlignment="1">
      <alignment horizontal="center"/>
    </xf>
    <xf numFmtId="0" fontId="23" fillId="0" borderId="23" xfId="5" applyFont="1" applyBorder="1" applyAlignment="1">
      <alignment horizontal="center"/>
    </xf>
    <xf numFmtId="0" fontId="23" fillId="0" borderId="30" xfId="5" applyFont="1" applyBorder="1" applyAlignment="1">
      <alignment horizontal="center"/>
    </xf>
    <xf numFmtId="0" fontId="23" fillId="0" borderId="0" xfId="5" applyFont="1" applyAlignment="1">
      <alignment horizontal="center"/>
    </xf>
    <xf numFmtId="0" fontId="23" fillId="0" borderId="29" xfId="5" applyFont="1" applyBorder="1" applyAlignment="1">
      <alignment horizontal="center"/>
    </xf>
    <xf numFmtId="0" fontId="23" fillId="0" borderId="21" xfId="5" applyFont="1" applyBorder="1" applyAlignment="1">
      <alignment horizontal="center"/>
    </xf>
    <xf numFmtId="0" fontId="23" fillId="0" borderId="20" xfId="5" applyFont="1" applyBorder="1" applyAlignment="1">
      <alignment horizontal="center"/>
    </xf>
  </cellXfs>
  <cellStyles count="10">
    <cellStyle name="Įprastas" xfId="0" builtinId="0"/>
    <cellStyle name="Įprastas 2" xfId="3" xr:uid="{0E5A220E-E01C-4B59-B3D7-65DBED3964EE}"/>
    <cellStyle name="Įprastas 3" xfId="4" xr:uid="{9C5E9349-4AEF-488C-A116-1AA894D23D2E}"/>
    <cellStyle name="Įprastas 3 2" xfId="5" xr:uid="{FB709628-B5AD-41CC-BC91-162403632A20}"/>
    <cellStyle name="Įprastas 4" xfId="2" xr:uid="{495DCA2F-4892-4D5C-BE96-FD421E354DD4}"/>
    <cellStyle name="Įprastas 5" xfId="9" xr:uid="{058452EB-FF16-4F55-9C0B-0393B5DE8D39}"/>
    <cellStyle name="Normal_CF_ataskaitos_prie_mokejimo_tvarkos_040115" xfId="1" xr:uid="{C80B3882-0825-44D8-90E3-4334F2F4581E}"/>
    <cellStyle name="Normal_kontingento formos sav" xfId="7" xr:uid="{3C130D43-2B4D-48B6-8A0C-D9E5002E8F11}"/>
    <cellStyle name="Normal_Sheet1" xfId="6" xr:uid="{1382178C-54BD-43B0-9115-D1F5B9729AC5}"/>
    <cellStyle name="Normal_TRECFORMantras2001333" xfId="8" xr:uid="{7D56C721-5DE6-423C-AA5A-F913B1B9671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B590-2B2C-41C7-AE43-60179B2D6007}">
  <dimension ref="A1:S374"/>
  <sheetViews>
    <sheetView topLeftCell="A153" zoomScaleNormal="100" workbookViewId="0">
      <selection activeCell="L61" sqref="L61"/>
    </sheetView>
  </sheetViews>
  <sheetFormatPr defaultRowHeight="15"/>
  <cols>
    <col min="1" max="4" width="2" style="36" customWidth="1"/>
    <col min="5" max="5" width="2.140625" style="36" customWidth="1"/>
    <col min="6" max="6" width="3" style="158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55" t="s">
        <v>0</v>
      </c>
      <c r="K1" s="155"/>
      <c r="L1" s="155"/>
      <c r="M1" s="16"/>
      <c r="N1" s="155"/>
      <c r="O1" s="155"/>
    </row>
    <row r="2" spans="1:15">
      <c r="H2" s="3"/>
      <c r="I2" s="22"/>
      <c r="J2" s="155" t="s">
        <v>1</v>
      </c>
      <c r="K2" s="155"/>
      <c r="L2" s="155"/>
      <c r="M2" s="16"/>
      <c r="N2" s="155"/>
      <c r="O2" s="155"/>
    </row>
    <row r="3" spans="1:15">
      <c r="H3" s="23"/>
      <c r="I3" s="3"/>
      <c r="J3" s="155" t="s">
        <v>2</v>
      </c>
      <c r="K3" s="155"/>
      <c r="L3" s="155"/>
      <c r="M3" s="16"/>
      <c r="N3" s="155"/>
      <c r="O3" s="155"/>
    </row>
    <row r="4" spans="1:15">
      <c r="G4" s="4" t="s">
        <v>3</v>
      </c>
      <c r="H4" s="3"/>
      <c r="I4" s="22"/>
      <c r="J4" s="155" t="s">
        <v>4</v>
      </c>
      <c r="K4" s="155"/>
      <c r="L4" s="155"/>
      <c r="M4" s="16"/>
      <c r="N4" s="155"/>
      <c r="O4" s="155"/>
    </row>
    <row r="5" spans="1:15">
      <c r="H5" s="3"/>
      <c r="I5" s="22"/>
      <c r="J5" s="155" t="s">
        <v>5</v>
      </c>
      <c r="K5" s="155"/>
      <c r="L5" s="155"/>
      <c r="M5" s="16"/>
      <c r="N5" s="155"/>
      <c r="O5" s="155"/>
    </row>
    <row r="6" spans="1:15" ht="6" customHeight="1">
      <c r="H6" s="3"/>
      <c r="I6" s="22"/>
      <c r="J6" s="155"/>
      <c r="K6" s="155"/>
      <c r="L6" s="155"/>
      <c r="M6" s="16"/>
      <c r="N6" s="155"/>
      <c r="O6" s="155"/>
    </row>
    <row r="7" spans="1:15" ht="30" customHeight="1">
      <c r="A7" s="613" t="s">
        <v>6</v>
      </c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14" t="s">
        <v>7</v>
      </c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16"/>
    </row>
    <row r="10" spans="1:15">
      <c r="A10" s="615" t="s">
        <v>8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16"/>
    </row>
    <row r="11" spans="1:15" ht="7.5" customHeight="1">
      <c r="A11" s="28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6"/>
    </row>
    <row r="12" spans="1:15" ht="15.75" customHeight="1">
      <c r="A12" s="28"/>
      <c r="B12" s="155"/>
      <c r="C12" s="155"/>
      <c r="D12" s="155"/>
      <c r="E12" s="155"/>
      <c r="F12" s="155"/>
      <c r="G12" s="620" t="s">
        <v>9</v>
      </c>
      <c r="H12" s="620"/>
      <c r="I12" s="620"/>
      <c r="J12" s="620"/>
      <c r="K12" s="620"/>
      <c r="L12" s="155"/>
      <c r="M12" s="16"/>
    </row>
    <row r="13" spans="1:15" ht="15.75" customHeight="1">
      <c r="A13" s="621" t="s">
        <v>10</v>
      </c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16"/>
    </row>
    <row r="14" spans="1:15" ht="12" customHeight="1">
      <c r="G14" s="622" t="s">
        <v>11</v>
      </c>
      <c r="H14" s="622"/>
      <c r="I14" s="622"/>
      <c r="J14" s="622"/>
      <c r="K14" s="622"/>
      <c r="M14" s="16"/>
    </row>
    <row r="15" spans="1:15">
      <c r="G15" s="615" t="s">
        <v>12</v>
      </c>
      <c r="H15" s="615"/>
      <c r="I15" s="615"/>
      <c r="J15" s="615"/>
      <c r="K15" s="615"/>
    </row>
    <row r="16" spans="1:15" ht="15.75" customHeight="1">
      <c r="B16" s="621" t="s">
        <v>13</v>
      </c>
      <c r="C16" s="621"/>
      <c r="D16" s="621"/>
      <c r="E16" s="621"/>
      <c r="F16" s="621"/>
      <c r="G16" s="621"/>
      <c r="H16" s="621"/>
      <c r="I16" s="621"/>
      <c r="J16" s="621"/>
      <c r="K16" s="621"/>
      <c r="L16" s="621"/>
    </row>
    <row r="17" spans="1:13" ht="7.5" customHeight="1"/>
    <row r="18" spans="1:13">
      <c r="G18" s="622" t="s">
        <v>263</v>
      </c>
      <c r="H18" s="622"/>
      <c r="I18" s="622"/>
      <c r="J18" s="622"/>
      <c r="K18" s="622"/>
    </row>
    <row r="19" spans="1:13">
      <c r="G19" s="623" t="s">
        <v>15</v>
      </c>
      <c r="H19" s="623"/>
      <c r="I19" s="623"/>
      <c r="J19" s="623"/>
      <c r="K19" s="623"/>
    </row>
    <row r="20" spans="1:13" ht="6.75" customHeight="1">
      <c r="G20" s="155"/>
      <c r="H20" s="155"/>
      <c r="I20" s="155"/>
      <c r="J20" s="155"/>
      <c r="K20" s="155"/>
    </row>
    <row r="21" spans="1:13">
      <c r="B21" s="22"/>
      <c r="C21" s="22"/>
      <c r="D21" s="22"/>
      <c r="E21" s="624"/>
      <c r="F21" s="624"/>
      <c r="G21" s="624"/>
      <c r="H21" s="624"/>
      <c r="I21" s="624"/>
      <c r="J21" s="624"/>
      <c r="K21" s="624"/>
      <c r="L21" s="22"/>
    </row>
    <row r="22" spans="1:13" ht="15" customHeight="1">
      <c r="A22" s="625" t="s">
        <v>17</v>
      </c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30"/>
    </row>
    <row r="23" spans="1:13">
      <c r="F23" s="36"/>
      <c r="J23" s="5"/>
      <c r="K23" s="13"/>
      <c r="L23" s="6" t="s">
        <v>18</v>
      </c>
      <c r="M23" s="30"/>
    </row>
    <row r="24" spans="1:13">
      <c r="F24" s="36"/>
      <c r="J24" s="31" t="s">
        <v>19</v>
      </c>
      <c r="K24" s="23"/>
      <c r="L24" s="32"/>
      <c r="M24" s="30"/>
    </row>
    <row r="25" spans="1:13">
      <c r="E25" s="155"/>
      <c r="F25" s="159"/>
      <c r="I25" s="34"/>
      <c r="J25" s="34"/>
      <c r="K25" s="35" t="s">
        <v>20</v>
      </c>
      <c r="L25" s="32"/>
      <c r="M25" s="30"/>
    </row>
    <row r="26" spans="1:13">
      <c r="A26" s="607"/>
      <c r="B26" s="607"/>
      <c r="C26" s="607"/>
      <c r="D26" s="607"/>
      <c r="E26" s="607"/>
      <c r="F26" s="607"/>
      <c r="G26" s="607"/>
      <c r="H26" s="607"/>
      <c r="I26" s="607"/>
      <c r="K26" s="35" t="s">
        <v>22</v>
      </c>
      <c r="L26" s="37" t="s">
        <v>23</v>
      </c>
      <c r="M26" s="30"/>
    </row>
    <row r="27" spans="1:13">
      <c r="A27" s="607" t="s">
        <v>262</v>
      </c>
      <c r="B27" s="607"/>
      <c r="C27" s="607"/>
      <c r="D27" s="607"/>
      <c r="E27" s="607"/>
      <c r="F27" s="607"/>
      <c r="G27" s="607"/>
      <c r="H27" s="607"/>
      <c r="I27" s="607"/>
      <c r="J27" s="161" t="s">
        <v>25</v>
      </c>
      <c r="K27" s="113"/>
      <c r="L27" s="32"/>
      <c r="M27" s="30"/>
    </row>
    <row r="28" spans="1:13">
      <c r="F28" s="36"/>
      <c r="G28" s="39" t="s">
        <v>27</v>
      </c>
      <c r="H28" s="102"/>
      <c r="I28" s="103"/>
      <c r="J28" s="42"/>
      <c r="K28" s="32"/>
      <c r="L28" s="32"/>
      <c r="M28" s="30"/>
    </row>
    <row r="29" spans="1:13">
      <c r="F29" s="36"/>
      <c r="G29" s="619" t="s">
        <v>29</v>
      </c>
      <c r="H29" s="619"/>
      <c r="I29" s="114"/>
      <c r="J29" s="43"/>
      <c r="K29" s="32"/>
      <c r="L29" s="32"/>
      <c r="M29" s="30"/>
    </row>
    <row r="30" spans="1:13">
      <c r="A30" s="612"/>
      <c r="B30" s="612"/>
      <c r="C30" s="612"/>
      <c r="D30" s="612"/>
      <c r="E30" s="612"/>
      <c r="F30" s="612"/>
      <c r="G30" s="612"/>
      <c r="H30" s="612"/>
      <c r="I30" s="612"/>
      <c r="J30" s="44"/>
      <c r="K30" s="44"/>
      <c r="L30" s="45" t="s">
        <v>34</v>
      </c>
      <c r="M30" s="46"/>
    </row>
    <row r="31" spans="1:13" ht="27" customHeight="1">
      <c r="A31" s="595" t="s">
        <v>35</v>
      </c>
      <c r="B31" s="596"/>
      <c r="C31" s="596"/>
      <c r="D31" s="596"/>
      <c r="E31" s="596"/>
      <c r="F31" s="596"/>
      <c r="G31" s="599" t="s">
        <v>36</v>
      </c>
      <c r="H31" s="601" t="s">
        <v>37</v>
      </c>
      <c r="I31" s="603" t="s">
        <v>38</v>
      </c>
      <c r="J31" s="604"/>
      <c r="K31" s="608" t="s">
        <v>39</v>
      </c>
      <c r="L31" s="610" t="s">
        <v>40</v>
      </c>
      <c r="M31" s="46"/>
    </row>
    <row r="32" spans="1:13" ht="58.5" customHeight="1">
      <c r="A32" s="597"/>
      <c r="B32" s="598"/>
      <c r="C32" s="598"/>
      <c r="D32" s="598"/>
      <c r="E32" s="598"/>
      <c r="F32" s="598"/>
      <c r="G32" s="600"/>
      <c r="H32" s="602"/>
      <c r="I32" s="47" t="s">
        <v>41</v>
      </c>
      <c r="J32" s="48" t="s">
        <v>42</v>
      </c>
      <c r="K32" s="609"/>
      <c r="L32" s="611"/>
    </row>
    <row r="33" spans="1:15">
      <c r="A33" s="616" t="s">
        <v>43</v>
      </c>
      <c r="B33" s="617"/>
      <c r="C33" s="617"/>
      <c r="D33" s="617"/>
      <c r="E33" s="617"/>
      <c r="F33" s="618"/>
      <c r="G33" s="7">
        <v>2</v>
      </c>
      <c r="H33" s="8">
        <v>3</v>
      </c>
      <c r="I33" s="9" t="s">
        <v>44</v>
      </c>
      <c r="J33" s="10" t="s">
        <v>45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46</v>
      </c>
      <c r="H34" s="7">
        <v>1</v>
      </c>
      <c r="I34" s="115">
        <f>SUM(I35+I46+I65+I86+I93+I113+I139+I158+I168)</f>
        <v>1121420</v>
      </c>
      <c r="J34" s="115">
        <f>SUM(J35+J46+J65+J86+J93+J113+J139+J158+J168)</f>
        <v>1121420</v>
      </c>
      <c r="K34" s="116">
        <f>SUM(K35+K46+K65+K86+K93+K113+K139+K158+K168)</f>
        <v>1106284.76</v>
      </c>
      <c r="L34" s="115">
        <f>SUM(L35+L46+L65+L86+L93+L113+L139+L158+L168)</f>
        <v>1106284.76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47</v>
      </c>
      <c r="H35" s="7">
        <v>2</v>
      </c>
      <c r="I35" s="115">
        <f>SUM(I36+I42)</f>
        <v>676520</v>
      </c>
      <c r="J35" s="115">
        <f>SUM(J36+J42)</f>
        <v>676520</v>
      </c>
      <c r="K35" s="117">
        <f>SUM(K36+K42)</f>
        <v>669331.88</v>
      </c>
      <c r="L35" s="118">
        <f>SUM(L36+L42)</f>
        <v>669331.88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48</v>
      </c>
      <c r="H36" s="7">
        <v>3</v>
      </c>
      <c r="I36" s="115">
        <f>SUM(I37)</f>
        <v>666900</v>
      </c>
      <c r="J36" s="115">
        <f>SUM(J37)</f>
        <v>666900</v>
      </c>
      <c r="K36" s="116">
        <f>SUM(K37)</f>
        <v>659739.88</v>
      </c>
      <c r="L36" s="115">
        <f>SUM(L37)</f>
        <v>659739.88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48</v>
      </c>
      <c r="H37" s="7">
        <v>4</v>
      </c>
      <c r="I37" s="115">
        <f>SUM(I38+I40)</f>
        <v>666900</v>
      </c>
      <c r="J37" s="115">
        <f t="shared" ref="J37:L38" si="0">SUM(J38)</f>
        <v>666900</v>
      </c>
      <c r="K37" s="115">
        <f t="shared" si="0"/>
        <v>659739.88</v>
      </c>
      <c r="L37" s="115">
        <f t="shared" si="0"/>
        <v>659739.88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49</v>
      </c>
      <c r="H38" s="7">
        <v>5</v>
      </c>
      <c r="I38" s="116">
        <f>SUM(I39)</f>
        <v>666900</v>
      </c>
      <c r="J38" s="116">
        <f t="shared" si="0"/>
        <v>666900</v>
      </c>
      <c r="K38" s="116">
        <f t="shared" si="0"/>
        <v>659739.88</v>
      </c>
      <c r="L38" s="116">
        <f t="shared" si="0"/>
        <v>659739.88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49</v>
      </c>
      <c r="H39" s="7">
        <v>6</v>
      </c>
      <c r="I39" s="119">
        <v>666900</v>
      </c>
      <c r="J39" s="120">
        <v>666900</v>
      </c>
      <c r="K39" s="120">
        <v>659739.88</v>
      </c>
      <c r="L39" s="120">
        <v>659739.88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50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50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51</v>
      </c>
      <c r="H42" s="7">
        <v>9</v>
      </c>
      <c r="I42" s="116">
        <f t="shared" ref="I42:L44" si="1">I43</f>
        <v>9620</v>
      </c>
      <c r="J42" s="115">
        <f t="shared" si="1"/>
        <v>9620</v>
      </c>
      <c r="K42" s="116">
        <f t="shared" si="1"/>
        <v>9592</v>
      </c>
      <c r="L42" s="115">
        <f t="shared" si="1"/>
        <v>9592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51</v>
      </c>
      <c r="H43" s="7">
        <v>10</v>
      </c>
      <c r="I43" s="116">
        <f t="shared" si="1"/>
        <v>9620</v>
      </c>
      <c r="J43" s="115">
        <f t="shared" si="1"/>
        <v>9620</v>
      </c>
      <c r="K43" s="115">
        <f t="shared" si="1"/>
        <v>9592</v>
      </c>
      <c r="L43" s="115">
        <f t="shared" si="1"/>
        <v>9592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51</v>
      </c>
      <c r="H44" s="7">
        <v>11</v>
      </c>
      <c r="I44" s="115">
        <f t="shared" si="1"/>
        <v>9620</v>
      </c>
      <c r="J44" s="115">
        <f t="shared" si="1"/>
        <v>9620</v>
      </c>
      <c r="K44" s="115">
        <f t="shared" si="1"/>
        <v>9592</v>
      </c>
      <c r="L44" s="115">
        <f t="shared" si="1"/>
        <v>9592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51</v>
      </c>
      <c r="H45" s="7">
        <v>12</v>
      </c>
      <c r="I45" s="121">
        <v>9620</v>
      </c>
      <c r="J45" s="120">
        <v>9620</v>
      </c>
      <c r="K45" s="120">
        <v>9592</v>
      </c>
      <c r="L45" s="120">
        <v>9592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52</v>
      </c>
      <c r="H46" s="7">
        <v>13</v>
      </c>
      <c r="I46" s="122">
        <f t="shared" ref="I46:L48" si="2">I47</f>
        <v>431500</v>
      </c>
      <c r="J46" s="123">
        <f t="shared" si="2"/>
        <v>431500</v>
      </c>
      <c r="K46" s="122">
        <f t="shared" si="2"/>
        <v>424273.79000000004</v>
      </c>
      <c r="L46" s="122">
        <f t="shared" si="2"/>
        <v>424273.79000000004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52</v>
      </c>
      <c r="H47" s="7">
        <v>14</v>
      </c>
      <c r="I47" s="115">
        <f t="shared" si="2"/>
        <v>431500</v>
      </c>
      <c r="J47" s="116">
        <f t="shared" si="2"/>
        <v>431500</v>
      </c>
      <c r="K47" s="115">
        <f t="shared" si="2"/>
        <v>424273.79000000004</v>
      </c>
      <c r="L47" s="116">
        <f t="shared" si="2"/>
        <v>424273.79000000004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52</v>
      </c>
      <c r="H48" s="7">
        <v>15</v>
      </c>
      <c r="I48" s="115">
        <f t="shared" si="2"/>
        <v>431500</v>
      </c>
      <c r="J48" s="116">
        <f t="shared" si="2"/>
        <v>431500</v>
      </c>
      <c r="K48" s="118">
        <f t="shared" si="2"/>
        <v>424273.79000000004</v>
      </c>
      <c r="L48" s="118">
        <f t="shared" si="2"/>
        <v>424273.79000000004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52</v>
      </c>
      <c r="H49" s="7">
        <v>16</v>
      </c>
      <c r="I49" s="124">
        <f>SUM(I50:I64)</f>
        <v>431500</v>
      </c>
      <c r="J49" s="124">
        <f>SUM(J50:J64)</f>
        <v>431500</v>
      </c>
      <c r="K49" s="125">
        <f>SUM(K50:K64)</f>
        <v>424273.79000000004</v>
      </c>
      <c r="L49" s="125">
        <f>SUM(L50:L64)</f>
        <v>424273.79000000004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53</v>
      </c>
      <c r="H50" s="7">
        <v>17</v>
      </c>
      <c r="I50" s="120">
        <v>1700</v>
      </c>
      <c r="J50" s="120">
        <v>1700</v>
      </c>
      <c r="K50" s="120">
        <v>1682</v>
      </c>
      <c r="L50" s="120">
        <v>1682</v>
      </c>
    </row>
    <row r="51" spans="1:12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54</v>
      </c>
      <c r="H51" s="7">
        <v>18</v>
      </c>
      <c r="I51" s="120">
        <v>400</v>
      </c>
      <c r="J51" s="120">
        <v>400</v>
      </c>
      <c r="K51" s="120">
        <v>400</v>
      </c>
      <c r="L51" s="120">
        <v>400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55</v>
      </c>
      <c r="H52" s="7">
        <v>19</v>
      </c>
      <c r="I52" s="120">
        <v>3400</v>
      </c>
      <c r="J52" s="120">
        <v>3400</v>
      </c>
      <c r="K52" s="120">
        <v>3394.25</v>
      </c>
      <c r="L52" s="120">
        <v>3394.25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56</v>
      </c>
      <c r="H53" s="7">
        <v>20</v>
      </c>
      <c r="I53" s="120">
        <v>30000</v>
      </c>
      <c r="J53" s="120">
        <v>30000</v>
      </c>
      <c r="K53" s="120">
        <v>29999.3</v>
      </c>
      <c r="L53" s="120">
        <v>29999.3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58</v>
      </c>
      <c r="H55" s="7">
        <v>22</v>
      </c>
      <c r="I55" s="121">
        <v>420</v>
      </c>
      <c r="J55" s="120">
        <v>420</v>
      </c>
      <c r="K55" s="120">
        <v>420</v>
      </c>
      <c r="L55" s="120">
        <v>420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60</v>
      </c>
      <c r="H57" s="7">
        <v>24</v>
      </c>
      <c r="I57" s="121">
        <v>9200</v>
      </c>
      <c r="J57" s="121">
        <v>9200</v>
      </c>
      <c r="K57" s="121">
        <v>9200</v>
      </c>
      <c r="L57" s="121">
        <v>9200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61</v>
      </c>
      <c r="H58" s="7">
        <v>25</v>
      </c>
      <c r="I58" s="121">
        <v>78000</v>
      </c>
      <c r="J58" s="120">
        <v>78000</v>
      </c>
      <c r="K58" s="120">
        <v>76818</v>
      </c>
      <c r="L58" s="120">
        <v>76818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62</v>
      </c>
      <c r="H59" s="7">
        <v>26</v>
      </c>
      <c r="I59" s="121">
        <v>600</v>
      </c>
      <c r="J59" s="120">
        <v>600</v>
      </c>
      <c r="K59" s="120">
        <v>596.32000000000005</v>
      </c>
      <c r="L59" s="120">
        <v>596.32000000000005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64</v>
      </c>
      <c r="H61" s="7">
        <v>28</v>
      </c>
      <c r="I61" s="121">
        <v>99300</v>
      </c>
      <c r="J61" s="120">
        <v>99300</v>
      </c>
      <c r="K61" s="120">
        <v>93357.79</v>
      </c>
      <c r="L61" s="120">
        <v>93357.79</v>
      </c>
    </row>
    <row r="62" spans="1:12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65</v>
      </c>
      <c r="H62" s="7">
        <v>29</v>
      </c>
      <c r="I62" s="121">
        <v>1200</v>
      </c>
      <c r="J62" s="120">
        <v>1200</v>
      </c>
      <c r="K62" s="120">
        <v>1199.43</v>
      </c>
      <c r="L62" s="120">
        <v>1199.43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67</v>
      </c>
      <c r="H64" s="7">
        <v>31</v>
      </c>
      <c r="I64" s="121">
        <v>207280</v>
      </c>
      <c r="J64" s="120">
        <v>207280</v>
      </c>
      <c r="K64" s="120">
        <v>207206.7</v>
      </c>
      <c r="L64" s="120">
        <v>207206.7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70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70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80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80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80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80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90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90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90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100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108</v>
      </c>
      <c r="H139" s="90">
        <v>106</v>
      </c>
      <c r="I139" s="116">
        <f>SUM(I140+I145+I153)</f>
        <v>13400</v>
      </c>
      <c r="J139" s="127">
        <f>SUM(J140+J145+J153)</f>
        <v>13400</v>
      </c>
      <c r="K139" s="116">
        <f>SUM(K140+K145+K153)</f>
        <v>12679.09</v>
      </c>
      <c r="L139" s="115">
        <f>SUM(L140+L145+L153)</f>
        <v>12679.09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110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117</v>
      </c>
      <c r="H153" s="90">
        <v>120</v>
      </c>
      <c r="I153" s="116">
        <f t="shared" ref="I153:L154" si="15">I154</f>
        <v>13400</v>
      </c>
      <c r="J153" s="127">
        <f t="shared" si="15"/>
        <v>13400</v>
      </c>
      <c r="K153" s="116">
        <f t="shared" si="15"/>
        <v>12679.09</v>
      </c>
      <c r="L153" s="115">
        <f t="shared" si="15"/>
        <v>12679.09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117</v>
      </c>
      <c r="H154" s="90">
        <v>121</v>
      </c>
      <c r="I154" s="125">
        <f t="shared" si="15"/>
        <v>13400</v>
      </c>
      <c r="J154" s="133">
        <f t="shared" si="15"/>
        <v>13400</v>
      </c>
      <c r="K154" s="125">
        <f t="shared" si="15"/>
        <v>12679.09</v>
      </c>
      <c r="L154" s="124">
        <f t="shared" si="15"/>
        <v>12679.09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117</v>
      </c>
      <c r="H155" s="90">
        <v>122</v>
      </c>
      <c r="I155" s="116">
        <f>SUM(I156:I157)</f>
        <v>13400</v>
      </c>
      <c r="J155" s="127">
        <f>SUM(J156:J157)</f>
        <v>13400</v>
      </c>
      <c r="K155" s="116">
        <f>SUM(K156:K157)</f>
        <v>12679.09</v>
      </c>
      <c r="L155" s="115">
        <f>SUM(L156:L157)</f>
        <v>12679.09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118</v>
      </c>
      <c r="H156" s="90">
        <v>123</v>
      </c>
      <c r="I156" s="135">
        <v>13400</v>
      </c>
      <c r="J156" s="135">
        <v>13400</v>
      </c>
      <c r="K156" s="135">
        <v>12679.09</v>
      </c>
      <c r="L156" s="135">
        <v>12679.09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120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120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130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138</v>
      </c>
      <c r="H184" s="90">
        <v>151</v>
      </c>
      <c r="I184" s="115">
        <f>SUM(I185+I238+I303)</f>
        <v>593900</v>
      </c>
      <c r="J184" s="127">
        <f>SUM(J185+J238+J303)</f>
        <v>593900</v>
      </c>
      <c r="K184" s="116">
        <f>SUM(K185+K238+K303)</f>
        <v>593575.47</v>
      </c>
      <c r="L184" s="115">
        <f>SUM(L185+L238+L303)</f>
        <v>593575.47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139</v>
      </c>
      <c r="H185" s="90">
        <v>152</v>
      </c>
      <c r="I185" s="115">
        <f>SUM(I186+I209+I216+I228+I232)</f>
        <v>593900</v>
      </c>
      <c r="J185" s="122">
        <f>SUM(J186+J209+J216+J228+J232)</f>
        <v>593900</v>
      </c>
      <c r="K185" s="122">
        <f>SUM(K186+K209+K216+K228+K232)</f>
        <v>593575.47</v>
      </c>
      <c r="L185" s="122">
        <f>SUM(L186+L209+L216+L228+L232)</f>
        <v>593575.47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140</v>
      </c>
      <c r="H186" s="90">
        <v>153</v>
      </c>
      <c r="I186" s="122">
        <f>SUM(I187+I190+I195+I201+I206)</f>
        <v>593900</v>
      </c>
      <c r="J186" s="127">
        <f>SUM(J187+J190+J195+J201+J206)</f>
        <v>593900</v>
      </c>
      <c r="K186" s="116">
        <f>SUM(K187+K190+K195+K201+K206)</f>
        <v>593575.47</v>
      </c>
      <c r="L186" s="115">
        <f>SUM(L187+L190+L195+L201+L206)</f>
        <v>593575.47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142</v>
      </c>
      <c r="H190" s="90">
        <v>157</v>
      </c>
      <c r="I190" s="122">
        <f>I191</f>
        <v>593900</v>
      </c>
      <c r="J190" s="128">
        <f>J191</f>
        <v>593900</v>
      </c>
      <c r="K190" s="123">
        <f>K191</f>
        <v>593575.47</v>
      </c>
      <c r="L190" s="122">
        <f>L191</f>
        <v>593575.47</v>
      </c>
    </row>
    <row r="191" spans="1:12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142</v>
      </c>
      <c r="H191" s="90">
        <v>158</v>
      </c>
      <c r="I191" s="115">
        <f>SUM(I192:I194)</f>
        <v>593900</v>
      </c>
      <c r="J191" s="127">
        <f>SUM(J192:J194)</f>
        <v>593900</v>
      </c>
      <c r="K191" s="116">
        <f>SUM(K192:K194)</f>
        <v>593575.47</v>
      </c>
      <c r="L191" s="115">
        <f>SUM(L192:L194)</f>
        <v>593575.47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145</v>
      </c>
      <c r="H194" s="90">
        <v>161</v>
      </c>
      <c r="I194" s="119">
        <v>593900</v>
      </c>
      <c r="J194" s="119">
        <v>593900</v>
      </c>
      <c r="K194" s="119">
        <v>593575.47</v>
      </c>
      <c r="L194" s="139">
        <v>593575.47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150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160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170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170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180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190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200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180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210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200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180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220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180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220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230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231</v>
      </c>
      <c r="H368" s="90">
        <v>335</v>
      </c>
      <c r="I368" s="130">
        <f>SUM(I34+I184)</f>
        <v>1715320</v>
      </c>
      <c r="J368" s="130">
        <f>SUM(J34+J184)</f>
        <v>1715320</v>
      </c>
      <c r="K368" s="130">
        <f>SUM(K34+K184)</f>
        <v>1699860.23</v>
      </c>
      <c r="L368" s="130">
        <f>SUM(L34+L184)</f>
        <v>1699860.23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6"/>
      <c r="B370" s="156"/>
      <c r="C370" s="156"/>
      <c r="D370" s="605" t="s">
        <v>232</v>
      </c>
      <c r="E370" s="605"/>
      <c r="F370" s="605"/>
      <c r="G370" s="605"/>
      <c r="H370" s="157"/>
      <c r="I370" s="111"/>
      <c r="J370" s="109"/>
      <c r="K370" s="605" t="s">
        <v>233</v>
      </c>
      <c r="L370" s="605"/>
    </row>
    <row r="371" spans="1:12" ht="18.75" customHeight="1">
      <c r="A371" s="153" t="s">
        <v>234</v>
      </c>
      <c r="B371" s="153"/>
      <c r="C371" s="153"/>
      <c r="D371" s="153"/>
      <c r="E371" s="153"/>
      <c r="F371" s="153"/>
      <c r="G371" s="153"/>
      <c r="I371" s="160" t="s">
        <v>235</v>
      </c>
      <c r="K371" s="594" t="s">
        <v>236</v>
      </c>
      <c r="L371" s="594"/>
    </row>
    <row r="372" spans="1:12" ht="15.75" customHeight="1">
      <c r="D372" s="606" t="s">
        <v>525</v>
      </c>
      <c r="E372" s="605"/>
      <c r="F372" s="605"/>
      <c r="G372" s="605"/>
      <c r="I372" s="14"/>
      <c r="K372" s="14"/>
      <c r="L372" s="14"/>
    </row>
    <row r="373" spans="1:12" ht="15.75" customHeight="1">
      <c r="A373" s="156"/>
      <c r="B373" s="156"/>
      <c r="C373" s="156"/>
      <c r="D373" s="606" t="s">
        <v>526</v>
      </c>
      <c r="E373" s="605"/>
      <c r="F373" s="605"/>
      <c r="G373" s="605"/>
      <c r="I373" s="14"/>
      <c r="K373" s="605" t="s">
        <v>238</v>
      </c>
      <c r="L373" s="605"/>
    </row>
    <row r="374" spans="1:12" ht="24.75" customHeight="1">
      <c r="A374" s="593" t="s">
        <v>239</v>
      </c>
      <c r="B374" s="593"/>
      <c r="C374" s="593"/>
      <c r="D374" s="593"/>
      <c r="E374" s="593"/>
      <c r="F374" s="593"/>
      <c r="G374" s="593"/>
      <c r="H374" s="158"/>
      <c r="I374" s="15" t="s">
        <v>235</v>
      </c>
      <c r="K374" s="594" t="s">
        <v>236</v>
      </c>
      <c r="L374" s="594"/>
    </row>
  </sheetData>
  <sheetProtection formatCells="0" formatColumns="0" formatRows="0" insertColumns="0" insertRows="0" insertHyperlinks="0" deleteColumns="0" deleteRows="0" sort="0" autoFilter="0" pivotTables="0"/>
  <mergeCells count="31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D373:G373"/>
    <mergeCell ref="D372:G372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3315-BE82-4883-A2A6-D2AFF0A2A229}">
  <dimension ref="A1:S374"/>
  <sheetViews>
    <sheetView topLeftCell="A50" zoomScaleNormal="100" workbookViewId="0">
      <selection activeCell="K375" sqref="K375"/>
    </sheetView>
  </sheetViews>
  <sheetFormatPr defaultRowHeight="15"/>
  <cols>
    <col min="1" max="4" width="2" style="36" customWidth="1"/>
    <col min="5" max="5" width="2.140625" style="36" customWidth="1"/>
    <col min="6" max="6" width="3" style="158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55" t="s">
        <v>0</v>
      </c>
      <c r="K1" s="155"/>
      <c r="L1" s="155"/>
      <c r="M1" s="16"/>
      <c r="N1" s="155"/>
      <c r="O1" s="155"/>
    </row>
    <row r="2" spans="1:15">
      <c r="H2" s="3"/>
      <c r="I2" s="22"/>
      <c r="J2" s="155" t="s">
        <v>1</v>
      </c>
      <c r="K2" s="155"/>
      <c r="L2" s="155"/>
      <c r="M2" s="16"/>
      <c r="N2" s="155"/>
      <c r="O2" s="155"/>
    </row>
    <row r="3" spans="1:15">
      <c r="H3" s="23"/>
      <c r="I3" s="3"/>
      <c r="J3" s="155" t="s">
        <v>2</v>
      </c>
      <c r="K3" s="155"/>
      <c r="L3" s="155"/>
      <c r="M3" s="16"/>
      <c r="N3" s="155"/>
      <c r="O3" s="155"/>
    </row>
    <row r="4" spans="1:15">
      <c r="G4" s="4" t="s">
        <v>3</v>
      </c>
      <c r="H4" s="3"/>
      <c r="I4" s="22"/>
      <c r="J4" s="155" t="s">
        <v>4</v>
      </c>
      <c r="K4" s="155"/>
      <c r="L4" s="155"/>
      <c r="M4" s="16"/>
      <c r="N4" s="155"/>
      <c r="O4" s="155"/>
    </row>
    <row r="5" spans="1:15">
      <c r="H5" s="3"/>
      <c r="I5" s="22"/>
      <c r="J5" s="155" t="s">
        <v>5</v>
      </c>
      <c r="K5" s="155"/>
      <c r="L5" s="155"/>
      <c r="M5" s="16"/>
      <c r="N5" s="155"/>
      <c r="O5" s="155"/>
    </row>
    <row r="6" spans="1:15" ht="6" customHeight="1">
      <c r="H6" s="3"/>
      <c r="I6" s="22"/>
      <c r="J6" s="155"/>
      <c r="K6" s="155"/>
      <c r="L6" s="155"/>
      <c r="M6" s="16"/>
      <c r="N6" s="155"/>
      <c r="O6" s="155"/>
    </row>
    <row r="7" spans="1:15" ht="30" customHeight="1">
      <c r="A7" s="613" t="s">
        <v>6</v>
      </c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14" t="s">
        <v>7</v>
      </c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16"/>
    </row>
    <row r="10" spans="1:15">
      <c r="A10" s="615" t="s">
        <v>8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16"/>
    </row>
    <row r="11" spans="1:15" ht="7.5" customHeight="1">
      <c r="A11" s="28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6"/>
    </row>
    <row r="12" spans="1:15" ht="15.75" customHeight="1">
      <c r="A12" s="28"/>
      <c r="B12" s="155"/>
      <c r="C12" s="155"/>
      <c r="D12" s="155"/>
      <c r="E12" s="155"/>
      <c r="F12" s="155"/>
      <c r="G12" s="620" t="s">
        <v>9</v>
      </c>
      <c r="H12" s="620"/>
      <c r="I12" s="620"/>
      <c r="J12" s="620"/>
      <c r="K12" s="620"/>
      <c r="L12" s="155"/>
      <c r="M12" s="16"/>
    </row>
    <row r="13" spans="1:15" ht="15.75" customHeight="1">
      <c r="A13" s="621" t="s">
        <v>10</v>
      </c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16"/>
    </row>
    <row r="14" spans="1:15" ht="12" customHeight="1">
      <c r="G14" s="622" t="s">
        <v>11</v>
      </c>
      <c r="H14" s="622"/>
      <c r="I14" s="622"/>
      <c r="J14" s="622"/>
      <c r="K14" s="622"/>
      <c r="M14" s="16"/>
    </row>
    <row r="15" spans="1:15">
      <c r="G15" s="615" t="s">
        <v>12</v>
      </c>
      <c r="H15" s="615"/>
      <c r="I15" s="615"/>
      <c r="J15" s="615"/>
      <c r="K15" s="615"/>
    </row>
    <row r="16" spans="1:15" ht="15.75" customHeight="1">
      <c r="B16" s="621" t="s">
        <v>13</v>
      </c>
      <c r="C16" s="621"/>
      <c r="D16" s="621"/>
      <c r="E16" s="621"/>
      <c r="F16" s="621"/>
      <c r="G16" s="621"/>
      <c r="H16" s="621"/>
      <c r="I16" s="621"/>
      <c r="J16" s="621"/>
      <c r="K16" s="621"/>
      <c r="L16" s="621"/>
    </row>
    <row r="17" spans="1:13" ht="7.5" customHeight="1"/>
    <row r="18" spans="1:13">
      <c r="G18" s="622" t="s">
        <v>263</v>
      </c>
      <c r="H18" s="622"/>
      <c r="I18" s="622"/>
      <c r="J18" s="622"/>
      <c r="K18" s="622"/>
    </row>
    <row r="19" spans="1:13">
      <c r="G19" s="623" t="s">
        <v>15</v>
      </c>
      <c r="H19" s="623"/>
      <c r="I19" s="623"/>
      <c r="J19" s="623"/>
      <c r="K19" s="623"/>
    </row>
    <row r="20" spans="1:13" ht="6.75" customHeight="1">
      <c r="G20" s="155"/>
      <c r="H20" s="155"/>
      <c r="I20" s="155"/>
      <c r="J20" s="155"/>
      <c r="K20" s="155"/>
    </row>
    <row r="21" spans="1:13">
      <c r="B21" s="22"/>
      <c r="C21" s="22"/>
      <c r="D21" s="22"/>
      <c r="E21" s="624"/>
      <c r="F21" s="624"/>
      <c r="G21" s="624"/>
      <c r="H21" s="624"/>
      <c r="I21" s="624"/>
      <c r="J21" s="624"/>
      <c r="K21" s="624"/>
      <c r="L21" s="22"/>
    </row>
    <row r="22" spans="1:13" ht="15" customHeight="1">
      <c r="A22" s="625" t="s">
        <v>17</v>
      </c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30"/>
    </row>
    <row r="23" spans="1:13">
      <c r="F23" s="36"/>
      <c r="J23" s="5"/>
      <c r="K23" s="13"/>
      <c r="L23" s="6" t="s">
        <v>18</v>
      </c>
      <c r="M23" s="30"/>
    </row>
    <row r="24" spans="1:13">
      <c r="F24" s="36"/>
      <c r="J24" s="31" t="s">
        <v>19</v>
      </c>
      <c r="K24" s="23"/>
      <c r="L24" s="32"/>
      <c r="M24" s="30"/>
    </row>
    <row r="25" spans="1:13">
      <c r="E25" s="155"/>
      <c r="F25" s="159"/>
      <c r="I25" s="34"/>
      <c r="J25" s="34"/>
      <c r="K25" s="35" t="s">
        <v>20</v>
      </c>
      <c r="L25" s="32"/>
      <c r="M25" s="30"/>
    </row>
    <row r="26" spans="1:13">
      <c r="A26" s="607"/>
      <c r="B26" s="607"/>
      <c r="C26" s="607"/>
      <c r="D26" s="607"/>
      <c r="E26" s="607"/>
      <c r="F26" s="607"/>
      <c r="G26" s="607"/>
      <c r="H26" s="607"/>
      <c r="I26" s="607"/>
      <c r="K26" s="35" t="s">
        <v>22</v>
      </c>
      <c r="L26" s="37" t="s">
        <v>23</v>
      </c>
      <c r="M26" s="30"/>
    </row>
    <row r="27" spans="1:13">
      <c r="A27" s="607" t="s">
        <v>262</v>
      </c>
      <c r="B27" s="607"/>
      <c r="C27" s="607"/>
      <c r="D27" s="607"/>
      <c r="E27" s="607"/>
      <c r="F27" s="607"/>
      <c r="G27" s="607"/>
      <c r="H27" s="607"/>
      <c r="I27" s="607"/>
      <c r="J27" s="161" t="s">
        <v>25</v>
      </c>
      <c r="K27" s="113"/>
      <c r="L27" s="32"/>
      <c r="M27" s="30"/>
    </row>
    <row r="28" spans="1:13">
      <c r="F28" s="36"/>
      <c r="G28" s="39" t="s">
        <v>27</v>
      </c>
      <c r="H28" s="102" t="s">
        <v>251</v>
      </c>
      <c r="I28" s="103"/>
      <c r="J28" s="42"/>
      <c r="K28" s="32"/>
      <c r="L28" s="32"/>
      <c r="M28" s="30"/>
    </row>
    <row r="29" spans="1:13">
      <c r="F29" s="36"/>
      <c r="G29" s="619" t="s">
        <v>29</v>
      </c>
      <c r="H29" s="619"/>
      <c r="I29" s="114"/>
      <c r="J29" s="43"/>
      <c r="K29" s="32"/>
      <c r="L29" s="32"/>
      <c r="M29" s="30"/>
    </row>
    <row r="30" spans="1:13">
      <c r="A30" s="612" t="s">
        <v>247</v>
      </c>
      <c r="B30" s="612"/>
      <c r="C30" s="612"/>
      <c r="D30" s="612"/>
      <c r="E30" s="612"/>
      <c r="F30" s="612"/>
      <c r="G30" s="612"/>
      <c r="H30" s="612"/>
      <c r="I30" s="612"/>
      <c r="J30" s="44"/>
      <c r="K30" s="44"/>
      <c r="L30" s="45" t="s">
        <v>34</v>
      </c>
      <c r="M30" s="46"/>
    </row>
    <row r="31" spans="1:13" ht="27" customHeight="1">
      <c r="A31" s="595" t="s">
        <v>35</v>
      </c>
      <c r="B31" s="596"/>
      <c r="C31" s="596"/>
      <c r="D31" s="596"/>
      <c r="E31" s="596"/>
      <c r="F31" s="596"/>
      <c r="G31" s="599" t="s">
        <v>36</v>
      </c>
      <c r="H31" s="601" t="s">
        <v>37</v>
      </c>
      <c r="I31" s="603" t="s">
        <v>38</v>
      </c>
      <c r="J31" s="604"/>
      <c r="K31" s="608" t="s">
        <v>39</v>
      </c>
      <c r="L31" s="610" t="s">
        <v>40</v>
      </c>
      <c r="M31" s="46"/>
    </row>
    <row r="32" spans="1:13" ht="58.5" customHeight="1">
      <c r="A32" s="597"/>
      <c r="B32" s="598"/>
      <c r="C32" s="598"/>
      <c r="D32" s="598"/>
      <c r="E32" s="598"/>
      <c r="F32" s="598"/>
      <c r="G32" s="600"/>
      <c r="H32" s="602"/>
      <c r="I32" s="47" t="s">
        <v>41</v>
      </c>
      <c r="J32" s="48" t="s">
        <v>42</v>
      </c>
      <c r="K32" s="609"/>
      <c r="L32" s="611"/>
    </row>
    <row r="33" spans="1:15">
      <c r="A33" s="616" t="s">
        <v>43</v>
      </c>
      <c r="B33" s="617"/>
      <c r="C33" s="617"/>
      <c r="D33" s="617"/>
      <c r="E33" s="617"/>
      <c r="F33" s="618"/>
      <c r="G33" s="7">
        <v>2</v>
      </c>
      <c r="H33" s="8">
        <v>3</v>
      </c>
      <c r="I33" s="9" t="s">
        <v>44</v>
      </c>
      <c r="J33" s="10" t="s">
        <v>45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46</v>
      </c>
      <c r="H34" s="7">
        <v>1</v>
      </c>
      <c r="I34" s="115">
        <f>SUM(I35+I46+I65+I86+I93+I113+I139+I158+I168)</f>
        <v>1031420</v>
      </c>
      <c r="J34" s="115">
        <f>SUM(J35+J46+J65+J86+J93+J113+J139+J158+J168)</f>
        <v>1031420</v>
      </c>
      <c r="K34" s="116">
        <f>SUM(K35+K46+K65+K86+K93+K113+K139+K158+K168)</f>
        <v>1024614.61</v>
      </c>
      <c r="L34" s="115">
        <f>SUM(L35+L46+L65+L86+L93+L113+L139+L158+L168)</f>
        <v>1024614.61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47</v>
      </c>
      <c r="H35" s="7">
        <v>2</v>
      </c>
      <c r="I35" s="115">
        <f>SUM(I36+I42)</f>
        <v>650220</v>
      </c>
      <c r="J35" s="115">
        <f>SUM(J36+J42)</f>
        <v>650220</v>
      </c>
      <c r="K35" s="117">
        <f>SUM(K36+K42)</f>
        <v>650179.88</v>
      </c>
      <c r="L35" s="118">
        <f>SUM(L36+L42)</f>
        <v>650179.88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48</v>
      </c>
      <c r="H36" s="7">
        <v>3</v>
      </c>
      <c r="I36" s="115">
        <f>SUM(I37)</f>
        <v>640900</v>
      </c>
      <c r="J36" s="115">
        <f>SUM(J37)</f>
        <v>640900</v>
      </c>
      <c r="K36" s="116">
        <f>SUM(K37)</f>
        <v>640859.88</v>
      </c>
      <c r="L36" s="115">
        <f>SUM(L37)</f>
        <v>640859.88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48</v>
      </c>
      <c r="H37" s="7">
        <v>4</v>
      </c>
      <c r="I37" s="115">
        <f>SUM(I38+I40)</f>
        <v>640900</v>
      </c>
      <c r="J37" s="115">
        <f t="shared" ref="J37:L38" si="0">SUM(J38)</f>
        <v>640900</v>
      </c>
      <c r="K37" s="115">
        <f t="shared" si="0"/>
        <v>640859.88</v>
      </c>
      <c r="L37" s="115">
        <f t="shared" si="0"/>
        <v>640859.88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49</v>
      </c>
      <c r="H38" s="7">
        <v>5</v>
      </c>
      <c r="I38" s="116">
        <f>SUM(I39)</f>
        <v>640900</v>
      </c>
      <c r="J38" s="116">
        <f t="shared" si="0"/>
        <v>640900</v>
      </c>
      <c r="K38" s="116">
        <f t="shared" si="0"/>
        <v>640859.88</v>
      </c>
      <c r="L38" s="116">
        <f t="shared" si="0"/>
        <v>640859.88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49</v>
      </c>
      <c r="H39" s="7">
        <v>6</v>
      </c>
      <c r="I39" s="119">
        <v>640900</v>
      </c>
      <c r="J39" s="120">
        <v>640900</v>
      </c>
      <c r="K39" s="120">
        <v>640859.88</v>
      </c>
      <c r="L39" s="120">
        <v>640859.88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50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50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51</v>
      </c>
      <c r="H42" s="7">
        <v>9</v>
      </c>
      <c r="I42" s="116">
        <f t="shared" ref="I42:L44" si="1">I43</f>
        <v>9320</v>
      </c>
      <c r="J42" s="115">
        <f t="shared" si="1"/>
        <v>9320</v>
      </c>
      <c r="K42" s="116">
        <f t="shared" si="1"/>
        <v>9320</v>
      </c>
      <c r="L42" s="115">
        <f t="shared" si="1"/>
        <v>9320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51</v>
      </c>
      <c r="H43" s="7">
        <v>10</v>
      </c>
      <c r="I43" s="116">
        <f t="shared" si="1"/>
        <v>9320</v>
      </c>
      <c r="J43" s="115">
        <f t="shared" si="1"/>
        <v>9320</v>
      </c>
      <c r="K43" s="115">
        <f t="shared" si="1"/>
        <v>9320</v>
      </c>
      <c r="L43" s="115">
        <f t="shared" si="1"/>
        <v>9320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51</v>
      </c>
      <c r="H44" s="7">
        <v>11</v>
      </c>
      <c r="I44" s="115">
        <f t="shared" si="1"/>
        <v>9320</v>
      </c>
      <c r="J44" s="115">
        <f t="shared" si="1"/>
        <v>9320</v>
      </c>
      <c r="K44" s="115">
        <f t="shared" si="1"/>
        <v>9320</v>
      </c>
      <c r="L44" s="115">
        <f t="shared" si="1"/>
        <v>9320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51</v>
      </c>
      <c r="H45" s="7">
        <v>12</v>
      </c>
      <c r="I45" s="121">
        <v>9320</v>
      </c>
      <c r="J45" s="120">
        <v>9320</v>
      </c>
      <c r="K45" s="120">
        <v>9320</v>
      </c>
      <c r="L45" s="120">
        <v>9320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52</v>
      </c>
      <c r="H46" s="7">
        <v>13</v>
      </c>
      <c r="I46" s="122">
        <f t="shared" ref="I46:L48" si="2">I47</f>
        <v>367800</v>
      </c>
      <c r="J46" s="123">
        <f t="shared" si="2"/>
        <v>367800</v>
      </c>
      <c r="K46" s="122">
        <f t="shared" si="2"/>
        <v>361755.64</v>
      </c>
      <c r="L46" s="122">
        <f t="shared" si="2"/>
        <v>361755.64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52</v>
      </c>
      <c r="H47" s="7">
        <v>14</v>
      </c>
      <c r="I47" s="115">
        <f t="shared" si="2"/>
        <v>367800</v>
      </c>
      <c r="J47" s="116">
        <f t="shared" si="2"/>
        <v>367800</v>
      </c>
      <c r="K47" s="115">
        <f t="shared" si="2"/>
        <v>361755.64</v>
      </c>
      <c r="L47" s="116">
        <f t="shared" si="2"/>
        <v>361755.64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52</v>
      </c>
      <c r="H48" s="7">
        <v>15</v>
      </c>
      <c r="I48" s="115">
        <f t="shared" si="2"/>
        <v>367800</v>
      </c>
      <c r="J48" s="116">
        <f t="shared" si="2"/>
        <v>367800</v>
      </c>
      <c r="K48" s="118">
        <f t="shared" si="2"/>
        <v>361755.64</v>
      </c>
      <c r="L48" s="118">
        <f t="shared" si="2"/>
        <v>361755.64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52</v>
      </c>
      <c r="H49" s="7">
        <v>16</v>
      </c>
      <c r="I49" s="124">
        <f>SUM(I50:I64)</f>
        <v>367800</v>
      </c>
      <c r="J49" s="124">
        <f>SUM(J50:J64)</f>
        <v>367800</v>
      </c>
      <c r="K49" s="125">
        <f>SUM(K50:K64)</f>
        <v>361755.64</v>
      </c>
      <c r="L49" s="125">
        <f>SUM(L50:L64)</f>
        <v>361755.64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53</v>
      </c>
      <c r="H50" s="7">
        <v>17</v>
      </c>
      <c r="I50" s="120">
        <v>1700</v>
      </c>
      <c r="J50" s="120">
        <v>1700</v>
      </c>
      <c r="K50" s="120">
        <v>1682</v>
      </c>
      <c r="L50" s="120">
        <v>1682</v>
      </c>
    </row>
    <row r="51" spans="1:12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54</v>
      </c>
      <c r="H51" s="7">
        <v>18</v>
      </c>
      <c r="I51" s="120">
        <v>400</v>
      </c>
      <c r="J51" s="120">
        <v>400</v>
      </c>
      <c r="K51" s="120">
        <v>400</v>
      </c>
      <c r="L51" s="120">
        <v>400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55</v>
      </c>
      <c r="H52" s="7">
        <v>19</v>
      </c>
      <c r="I52" s="120">
        <v>3400</v>
      </c>
      <c r="J52" s="120">
        <v>3400</v>
      </c>
      <c r="K52" s="120">
        <v>3394.25</v>
      </c>
      <c r="L52" s="120">
        <v>3394.25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56</v>
      </c>
      <c r="H53" s="7">
        <v>20</v>
      </c>
      <c r="I53" s="120">
        <v>30000</v>
      </c>
      <c r="J53" s="120">
        <v>30000</v>
      </c>
      <c r="K53" s="120">
        <v>29999.3</v>
      </c>
      <c r="L53" s="120">
        <v>29999.3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58</v>
      </c>
      <c r="H55" s="7">
        <v>22</v>
      </c>
      <c r="I55" s="121">
        <v>420</v>
      </c>
      <c r="J55" s="120">
        <v>420</v>
      </c>
      <c r="K55" s="120">
        <v>420</v>
      </c>
      <c r="L55" s="120">
        <v>420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60</v>
      </c>
      <c r="H57" s="7">
        <v>24</v>
      </c>
      <c r="I57" s="121">
        <v>9200</v>
      </c>
      <c r="J57" s="121">
        <v>9200</v>
      </c>
      <c r="K57" s="121">
        <v>9200</v>
      </c>
      <c r="L57" s="121">
        <v>9200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61</v>
      </c>
      <c r="H58" s="7">
        <v>25</v>
      </c>
      <c r="I58" s="121">
        <v>60000</v>
      </c>
      <c r="J58" s="120">
        <v>60000</v>
      </c>
      <c r="K58" s="120">
        <v>59999.85</v>
      </c>
      <c r="L58" s="120">
        <v>59999.85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62</v>
      </c>
      <c r="H59" s="7">
        <v>26</v>
      </c>
      <c r="I59" s="121">
        <v>600</v>
      </c>
      <c r="J59" s="120">
        <v>600</v>
      </c>
      <c r="K59" s="120">
        <v>596.32000000000005</v>
      </c>
      <c r="L59" s="120">
        <v>596.32000000000005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64</v>
      </c>
      <c r="H61" s="7">
        <v>28</v>
      </c>
      <c r="I61" s="121">
        <v>99300</v>
      </c>
      <c r="J61" s="120">
        <v>99300</v>
      </c>
      <c r="K61" s="120">
        <v>93357.79</v>
      </c>
      <c r="L61" s="120">
        <v>93357.79</v>
      </c>
    </row>
    <row r="62" spans="1:12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65</v>
      </c>
      <c r="H62" s="7">
        <v>29</v>
      </c>
      <c r="I62" s="121">
        <v>1200</v>
      </c>
      <c r="J62" s="120">
        <v>1200</v>
      </c>
      <c r="K62" s="120">
        <v>1199.43</v>
      </c>
      <c r="L62" s="120">
        <v>1199.43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67</v>
      </c>
      <c r="H64" s="7">
        <v>31</v>
      </c>
      <c r="I64" s="121">
        <v>161580</v>
      </c>
      <c r="J64" s="120">
        <v>161580</v>
      </c>
      <c r="K64" s="120">
        <v>161506.70000000001</v>
      </c>
      <c r="L64" s="120">
        <v>161506.70000000001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70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70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80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80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80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80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90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90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90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100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108</v>
      </c>
      <c r="H139" s="90">
        <v>106</v>
      </c>
      <c r="I139" s="116">
        <f>SUM(I140+I145+I153)</f>
        <v>13400</v>
      </c>
      <c r="J139" s="127">
        <f>SUM(J140+J145+J153)</f>
        <v>13400</v>
      </c>
      <c r="K139" s="116">
        <f>SUM(K140+K145+K153)</f>
        <v>12679.09</v>
      </c>
      <c r="L139" s="115">
        <f>SUM(L140+L145+L153)</f>
        <v>12679.09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110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117</v>
      </c>
      <c r="H153" s="90">
        <v>120</v>
      </c>
      <c r="I153" s="116">
        <f t="shared" ref="I153:L154" si="15">I154</f>
        <v>13400</v>
      </c>
      <c r="J153" s="127">
        <f t="shared" si="15"/>
        <v>13400</v>
      </c>
      <c r="K153" s="116">
        <f t="shared" si="15"/>
        <v>12679.09</v>
      </c>
      <c r="L153" s="115">
        <f t="shared" si="15"/>
        <v>12679.09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117</v>
      </c>
      <c r="H154" s="90">
        <v>121</v>
      </c>
      <c r="I154" s="125">
        <f t="shared" si="15"/>
        <v>13400</v>
      </c>
      <c r="J154" s="133">
        <f t="shared" si="15"/>
        <v>13400</v>
      </c>
      <c r="K154" s="125">
        <f t="shared" si="15"/>
        <v>12679.09</v>
      </c>
      <c r="L154" s="124">
        <f t="shared" si="15"/>
        <v>12679.09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117</v>
      </c>
      <c r="H155" s="90">
        <v>122</v>
      </c>
      <c r="I155" s="116">
        <f>SUM(I156:I157)</f>
        <v>13400</v>
      </c>
      <c r="J155" s="127">
        <f>SUM(J156:J157)</f>
        <v>13400</v>
      </c>
      <c r="K155" s="116">
        <f>SUM(K156:K157)</f>
        <v>12679.09</v>
      </c>
      <c r="L155" s="115">
        <f>SUM(L156:L157)</f>
        <v>12679.09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118</v>
      </c>
      <c r="H156" s="90">
        <v>123</v>
      </c>
      <c r="I156" s="135">
        <v>13400</v>
      </c>
      <c r="J156" s="135">
        <v>13400</v>
      </c>
      <c r="K156" s="135">
        <v>12679.09</v>
      </c>
      <c r="L156" s="135">
        <v>12679.09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120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120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130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138</v>
      </c>
      <c r="H184" s="90">
        <v>151</v>
      </c>
      <c r="I184" s="115">
        <f>SUM(I185+I238+I303)</f>
        <v>584200</v>
      </c>
      <c r="J184" s="127">
        <f>SUM(J185+J238+J303)</f>
        <v>584200</v>
      </c>
      <c r="K184" s="116">
        <f>SUM(K185+K238+K303)</f>
        <v>583912.24</v>
      </c>
      <c r="L184" s="115">
        <f>SUM(L185+L238+L303)</f>
        <v>583912.24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139</v>
      </c>
      <c r="H185" s="90">
        <v>152</v>
      </c>
      <c r="I185" s="115">
        <f>SUM(I186+I209+I216+I228+I232)</f>
        <v>584200</v>
      </c>
      <c r="J185" s="122">
        <f>SUM(J186+J209+J216+J228+J232)</f>
        <v>584200</v>
      </c>
      <c r="K185" s="122">
        <f>SUM(K186+K209+K216+K228+K232)</f>
        <v>583912.24</v>
      </c>
      <c r="L185" s="122">
        <f>SUM(L186+L209+L216+L228+L232)</f>
        <v>583912.24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140</v>
      </c>
      <c r="H186" s="90">
        <v>153</v>
      </c>
      <c r="I186" s="122">
        <f>SUM(I187+I190+I195+I201+I206)</f>
        <v>584200</v>
      </c>
      <c r="J186" s="127">
        <f>SUM(J187+J190+J195+J201+J206)</f>
        <v>584200</v>
      </c>
      <c r="K186" s="116">
        <f>SUM(K187+K190+K195+K201+K206)</f>
        <v>583912.24</v>
      </c>
      <c r="L186" s="115">
        <f>SUM(L187+L190+L195+L201+L206)</f>
        <v>583912.24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142</v>
      </c>
      <c r="H190" s="90">
        <v>157</v>
      </c>
      <c r="I190" s="122">
        <f>I191</f>
        <v>584200</v>
      </c>
      <c r="J190" s="128">
        <f>J191</f>
        <v>584200</v>
      </c>
      <c r="K190" s="123">
        <f>K191</f>
        <v>583912.24</v>
      </c>
      <c r="L190" s="122">
        <f>L191</f>
        <v>583912.24</v>
      </c>
    </row>
    <row r="191" spans="1:12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142</v>
      </c>
      <c r="H191" s="90">
        <v>158</v>
      </c>
      <c r="I191" s="115">
        <f>SUM(I192:I194)</f>
        <v>584200</v>
      </c>
      <c r="J191" s="127">
        <f>SUM(J192:J194)</f>
        <v>584200</v>
      </c>
      <c r="K191" s="116">
        <f>SUM(K192:K194)</f>
        <v>583912.24</v>
      </c>
      <c r="L191" s="115">
        <f>SUM(L192:L194)</f>
        <v>583912.24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145</v>
      </c>
      <c r="H194" s="90">
        <v>161</v>
      </c>
      <c r="I194" s="119">
        <v>584200</v>
      </c>
      <c r="J194" s="119">
        <v>584200</v>
      </c>
      <c r="K194" s="119">
        <v>583912.24</v>
      </c>
      <c r="L194" s="139">
        <v>583912.24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150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160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170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170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180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190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200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180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210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200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180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220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180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220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230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231</v>
      </c>
      <c r="H368" s="90">
        <v>335</v>
      </c>
      <c r="I368" s="130">
        <f>SUM(I34+I184)</f>
        <v>1615620</v>
      </c>
      <c r="J368" s="130">
        <f>SUM(J34+J184)</f>
        <v>1615620</v>
      </c>
      <c r="K368" s="130">
        <f>SUM(K34+K184)</f>
        <v>1608526.85</v>
      </c>
      <c r="L368" s="130">
        <f>SUM(L34+L184)</f>
        <v>1608526.85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6"/>
      <c r="B370" s="156"/>
      <c r="C370" s="156"/>
      <c r="D370" s="605" t="s">
        <v>232</v>
      </c>
      <c r="E370" s="605"/>
      <c r="F370" s="605"/>
      <c r="G370" s="605"/>
      <c r="H370" s="157"/>
      <c r="I370" s="111"/>
      <c r="J370" s="109"/>
      <c r="K370" s="605" t="s">
        <v>233</v>
      </c>
      <c r="L370" s="605"/>
    </row>
    <row r="371" spans="1:12" ht="18.75" customHeight="1">
      <c r="A371" s="153" t="s">
        <v>234</v>
      </c>
      <c r="B371" s="153"/>
      <c r="C371" s="153"/>
      <c r="D371" s="153"/>
      <c r="E371" s="153"/>
      <c r="F371" s="153"/>
      <c r="G371" s="153"/>
      <c r="I371" s="160" t="s">
        <v>235</v>
      </c>
      <c r="K371" s="594" t="s">
        <v>236</v>
      </c>
      <c r="L371" s="594"/>
    </row>
    <row r="372" spans="1:12" ht="15.75" customHeight="1">
      <c r="D372" s="606" t="s">
        <v>525</v>
      </c>
      <c r="E372" s="605"/>
      <c r="F372" s="605"/>
      <c r="G372" s="605"/>
      <c r="I372" s="14"/>
      <c r="K372" s="14"/>
      <c r="L372" s="14"/>
    </row>
    <row r="373" spans="1:12" ht="15.75" customHeight="1">
      <c r="A373" s="156"/>
      <c r="B373" s="156"/>
      <c r="C373" s="156"/>
      <c r="D373" s="606" t="s">
        <v>526</v>
      </c>
      <c r="E373" s="605"/>
      <c r="F373" s="605"/>
      <c r="G373" s="605"/>
      <c r="I373" s="14"/>
      <c r="K373" s="605" t="s">
        <v>238</v>
      </c>
      <c r="L373" s="605"/>
    </row>
    <row r="374" spans="1:12" ht="24.75" customHeight="1">
      <c r="A374" s="593" t="s">
        <v>239</v>
      </c>
      <c r="B374" s="593"/>
      <c r="C374" s="593"/>
      <c r="D374" s="593"/>
      <c r="E374" s="593"/>
      <c r="F374" s="593"/>
      <c r="G374" s="593"/>
      <c r="H374" s="158"/>
      <c r="I374" s="15" t="s">
        <v>235</v>
      </c>
      <c r="K374" s="594" t="s">
        <v>236</v>
      </c>
      <c r="L374" s="594"/>
    </row>
  </sheetData>
  <sheetProtection formatCells="0" formatColumns="0" formatRows="0" insertColumns="0" insertRows="0" insertHyperlinks="0" deleteColumns="0" deleteRows="0" sort="0" autoFilter="0" pivotTables="0"/>
  <mergeCells count="31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D373:G373"/>
    <mergeCell ref="D372:G372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0DAE1-536B-445A-ABE1-118FE0153620}">
  <dimension ref="A1:S374"/>
  <sheetViews>
    <sheetView topLeftCell="A45" zoomScaleNormal="100" workbookViewId="0">
      <selection activeCell="D372" sqref="D372:G373"/>
    </sheetView>
  </sheetViews>
  <sheetFormatPr defaultRowHeight="15"/>
  <cols>
    <col min="1" max="4" width="2" style="36" customWidth="1"/>
    <col min="5" max="5" width="2.140625" style="36" customWidth="1"/>
    <col min="6" max="6" width="3" style="149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51" t="s">
        <v>0</v>
      </c>
      <c r="K1" s="151"/>
      <c r="L1" s="151"/>
      <c r="M1" s="16"/>
      <c r="N1" s="151"/>
      <c r="O1" s="151"/>
    </row>
    <row r="2" spans="1:15">
      <c r="H2" s="3"/>
      <c r="I2" s="22"/>
      <c r="J2" s="151" t="s">
        <v>1</v>
      </c>
      <c r="K2" s="151"/>
      <c r="L2" s="151"/>
      <c r="M2" s="16"/>
      <c r="N2" s="151"/>
      <c r="O2" s="151"/>
    </row>
    <row r="3" spans="1:15">
      <c r="H3" s="23"/>
      <c r="I3" s="3"/>
      <c r="J3" s="151" t="s">
        <v>2</v>
      </c>
      <c r="K3" s="151"/>
      <c r="L3" s="151"/>
      <c r="M3" s="16"/>
      <c r="N3" s="151"/>
      <c r="O3" s="151"/>
    </row>
    <row r="4" spans="1:15">
      <c r="G4" s="4" t="s">
        <v>3</v>
      </c>
      <c r="H4" s="3"/>
      <c r="I4" s="22"/>
      <c r="J4" s="151" t="s">
        <v>4</v>
      </c>
      <c r="K4" s="151"/>
      <c r="L4" s="151"/>
      <c r="M4" s="16"/>
      <c r="N4" s="151"/>
      <c r="O4" s="151"/>
    </row>
    <row r="5" spans="1:15">
      <c r="H5" s="3"/>
      <c r="I5" s="22"/>
      <c r="J5" s="151" t="s">
        <v>5</v>
      </c>
      <c r="K5" s="151"/>
      <c r="L5" s="151"/>
      <c r="M5" s="16"/>
      <c r="N5" s="151"/>
      <c r="O5" s="151"/>
    </row>
    <row r="6" spans="1:15" ht="6" customHeight="1">
      <c r="H6" s="3"/>
      <c r="I6" s="22"/>
      <c r="J6" s="151"/>
      <c r="K6" s="151"/>
      <c r="L6" s="151"/>
      <c r="M6" s="16"/>
      <c r="N6" s="151"/>
      <c r="O6" s="151"/>
    </row>
    <row r="7" spans="1:15" ht="30" customHeight="1">
      <c r="A7" s="613" t="s">
        <v>6</v>
      </c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14" t="s">
        <v>7</v>
      </c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16"/>
    </row>
    <row r="10" spans="1:15">
      <c r="A10" s="615" t="s">
        <v>8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16"/>
    </row>
    <row r="11" spans="1:15" ht="7.5" customHeight="1">
      <c r="A11" s="28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6"/>
    </row>
    <row r="12" spans="1:15" ht="15.75" customHeight="1">
      <c r="A12" s="28"/>
      <c r="B12" s="151"/>
      <c r="C12" s="151"/>
      <c r="D12" s="151"/>
      <c r="E12" s="151"/>
      <c r="F12" s="151"/>
      <c r="G12" s="620" t="s">
        <v>9</v>
      </c>
      <c r="H12" s="620"/>
      <c r="I12" s="620"/>
      <c r="J12" s="620"/>
      <c r="K12" s="620"/>
      <c r="L12" s="151"/>
      <c r="M12" s="16"/>
    </row>
    <row r="13" spans="1:15" ht="15.75" customHeight="1">
      <c r="A13" s="621" t="s">
        <v>10</v>
      </c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16"/>
    </row>
    <row r="14" spans="1:15" ht="12" customHeight="1">
      <c r="G14" s="622" t="s">
        <v>11</v>
      </c>
      <c r="H14" s="622"/>
      <c r="I14" s="622"/>
      <c r="J14" s="622"/>
      <c r="K14" s="622"/>
      <c r="M14" s="16"/>
    </row>
    <row r="15" spans="1:15">
      <c r="G15" s="615" t="s">
        <v>12</v>
      </c>
      <c r="H15" s="615"/>
      <c r="I15" s="615"/>
      <c r="J15" s="615"/>
      <c r="K15" s="615"/>
    </row>
    <row r="16" spans="1:15" ht="15.75" customHeight="1">
      <c r="B16" s="621" t="s">
        <v>13</v>
      </c>
      <c r="C16" s="621"/>
      <c r="D16" s="621"/>
      <c r="E16" s="621"/>
      <c r="F16" s="621"/>
      <c r="G16" s="621"/>
      <c r="H16" s="621"/>
      <c r="I16" s="621"/>
      <c r="J16" s="621"/>
      <c r="K16" s="621"/>
      <c r="L16" s="621"/>
    </row>
    <row r="17" spans="1:13" ht="7.5" customHeight="1"/>
    <row r="18" spans="1:13">
      <c r="G18" s="622" t="s">
        <v>14</v>
      </c>
      <c r="H18" s="622"/>
      <c r="I18" s="622"/>
      <c r="J18" s="622"/>
      <c r="K18" s="622"/>
    </row>
    <row r="19" spans="1:13">
      <c r="G19" s="623" t="s">
        <v>15</v>
      </c>
      <c r="H19" s="623"/>
      <c r="I19" s="623"/>
      <c r="J19" s="623"/>
      <c r="K19" s="623"/>
    </row>
    <row r="20" spans="1:13" ht="6.75" customHeight="1">
      <c r="G20" s="151"/>
      <c r="H20" s="151"/>
      <c r="I20" s="151"/>
      <c r="J20" s="151"/>
      <c r="K20" s="151"/>
    </row>
    <row r="21" spans="1:13">
      <c r="B21" s="22"/>
      <c r="C21" s="22"/>
      <c r="D21" s="22"/>
      <c r="E21" s="624" t="s">
        <v>246</v>
      </c>
      <c r="F21" s="624"/>
      <c r="G21" s="624"/>
      <c r="H21" s="624"/>
      <c r="I21" s="624"/>
      <c r="J21" s="624"/>
      <c r="K21" s="624"/>
      <c r="L21" s="22"/>
    </row>
    <row r="22" spans="1:13" ht="15" customHeight="1">
      <c r="A22" s="625" t="s">
        <v>17</v>
      </c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30"/>
    </row>
    <row r="23" spans="1:13">
      <c r="F23" s="36"/>
      <c r="J23" s="5"/>
      <c r="K23" s="13"/>
      <c r="L23" s="6" t="s">
        <v>18</v>
      </c>
      <c r="M23" s="30"/>
    </row>
    <row r="24" spans="1:13">
      <c r="F24" s="36"/>
      <c r="J24" s="31" t="s">
        <v>19</v>
      </c>
      <c r="K24" s="23"/>
      <c r="L24" s="32"/>
      <c r="M24" s="30"/>
    </row>
    <row r="25" spans="1:13">
      <c r="E25" s="151"/>
      <c r="F25" s="150"/>
      <c r="I25" s="34"/>
      <c r="J25" s="34"/>
      <c r="K25" s="35" t="s">
        <v>20</v>
      </c>
      <c r="L25" s="32"/>
      <c r="M25" s="30"/>
    </row>
    <row r="26" spans="1:13">
      <c r="A26" s="607" t="s">
        <v>245</v>
      </c>
      <c r="B26" s="607"/>
      <c r="C26" s="607"/>
      <c r="D26" s="607"/>
      <c r="E26" s="607"/>
      <c r="F26" s="607"/>
      <c r="G26" s="607"/>
      <c r="H26" s="607"/>
      <c r="I26" s="607"/>
      <c r="K26" s="35" t="s">
        <v>22</v>
      </c>
      <c r="L26" s="37" t="s">
        <v>23</v>
      </c>
      <c r="M26" s="30"/>
    </row>
    <row r="27" spans="1:13" ht="29.1" customHeight="1">
      <c r="A27" s="607" t="s">
        <v>244</v>
      </c>
      <c r="B27" s="607"/>
      <c r="C27" s="607"/>
      <c r="D27" s="607"/>
      <c r="E27" s="607"/>
      <c r="F27" s="607"/>
      <c r="G27" s="607"/>
      <c r="H27" s="607"/>
      <c r="I27" s="607"/>
      <c r="J27" s="148" t="s">
        <v>25</v>
      </c>
      <c r="K27" s="113" t="s">
        <v>243</v>
      </c>
      <c r="L27" s="32"/>
      <c r="M27" s="30"/>
    </row>
    <row r="28" spans="1:13">
      <c r="F28" s="36"/>
      <c r="G28" s="39" t="s">
        <v>27</v>
      </c>
      <c r="H28" s="102" t="s">
        <v>251</v>
      </c>
      <c r="I28" s="103"/>
      <c r="J28" s="42"/>
      <c r="K28" s="32"/>
      <c r="L28" s="32"/>
      <c r="M28" s="30"/>
    </row>
    <row r="29" spans="1:13">
      <c r="F29" s="36"/>
      <c r="G29" s="619" t="s">
        <v>29</v>
      </c>
      <c r="H29" s="619"/>
      <c r="I29" s="114" t="s">
        <v>241</v>
      </c>
      <c r="J29" s="43" t="s">
        <v>32</v>
      </c>
      <c r="K29" s="32" t="s">
        <v>32</v>
      </c>
      <c r="L29" s="32" t="s">
        <v>32</v>
      </c>
      <c r="M29" s="30"/>
    </row>
    <row r="30" spans="1:13">
      <c r="A30" s="612" t="s">
        <v>247</v>
      </c>
      <c r="B30" s="612"/>
      <c r="C30" s="612"/>
      <c r="D30" s="612"/>
      <c r="E30" s="612"/>
      <c r="F30" s="612"/>
      <c r="G30" s="612"/>
      <c r="H30" s="612"/>
      <c r="I30" s="612"/>
      <c r="J30" s="44"/>
      <c r="K30" s="44"/>
      <c r="L30" s="45" t="s">
        <v>34</v>
      </c>
      <c r="M30" s="46"/>
    </row>
    <row r="31" spans="1:13" ht="27" customHeight="1">
      <c r="A31" s="595" t="s">
        <v>35</v>
      </c>
      <c r="B31" s="596"/>
      <c r="C31" s="596"/>
      <c r="D31" s="596"/>
      <c r="E31" s="596"/>
      <c r="F31" s="596"/>
      <c r="G31" s="599" t="s">
        <v>36</v>
      </c>
      <c r="H31" s="601" t="s">
        <v>37</v>
      </c>
      <c r="I31" s="603" t="s">
        <v>38</v>
      </c>
      <c r="J31" s="604"/>
      <c r="K31" s="608" t="s">
        <v>39</v>
      </c>
      <c r="L31" s="610" t="s">
        <v>40</v>
      </c>
      <c r="M31" s="46"/>
    </row>
    <row r="32" spans="1:13" ht="58.5" customHeight="1">
      <c r="A32" s="597"/>
      <c r="B32" s="598"/>
      <c r="C32" s="598"/>
      <c r="D32" s="598"/>
      <c r="E32" s="598"/>
      <c r="F32" s="598"/>
      <c r="G32" s="600"/>
      <c r="H32" s="602"/>
      <c r="I32" s="47" t="s">
        <v>41</v>
      </c>
      <c r="J32" s="48" t="s">
        <v>42</v>
      </c>
      <c r="K32" s="609"/>
      <c r="L32" s="611"/>
    </row>
    <row r="33" spans="1:15">
      <c r="A33" s="616" t="s">
        <v>43</v>
      </c>
      <c r="B33" s="617"/>
      <c r="C33" s="617"/>
      <c r="D33" s="617"/>
      <c r="E33" s="617"/>
      <c r="F33" s="618"/>
      <c r="G33" s="7">
        <v>2</v>
      </c>
      <c r="H33" s="8">
        <v>3</v>
      </c>
      <c r="I33" s="9" t="s">
        <v>44</v>
      </c>
      <c r="J33" s="10" t="s">
        <v>45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46</v>
      </c>
      <c r="H34" s="7">
        <v>1</v>
      </c>
      <c r="I34" s="115">
        <f>SUM(I35+I46+I65+I86+I93+I113+I139+I158+I168)</f>
        <v>940000</v>
      </c>
      <c r="J34" s="115">
        <f>SUM(J35+J46+J65+J86+J93+J113+J139+J158+J168)</f>
        <v>940000</v>
      </c>
      <c r="K34" s="116">
        <f>SUM(K35+K46+K65+K86+K93+K113+K139+K158+K168)</f>
        <v>933943.22</v>
      </c>
      <c r="L34" s="115">
        <f>SUM(L35+L46+L65+L86+L93+L113+L139+L158+L168)</f>
        <v>933943.22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47</v>
      </c>
      <c r="H35" s="7">
        <v>2</v>
      </c>
      <c r="I35" s="115">
        <f>SUM(I36+I42)</f>
        <v>644100</v>
      </c>
      <c r="J35" s="115">
        <f>SUM(J36+J42)</f>
        <v>644100</v>
      </c>
      <c r="K35" s="117">
        <f>SUM(K36+K42)</f>
        <v>644059.88</v>
      </c>
      <c r="L35" s="118">
        <f>SUM(L36+L42)</f>
        <v>644059.88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48</v>
      </c>
      <c r="H36" s="7">
        <v>3</v>
      </c>
      <c r="I36" s="115">
        <f>SUM(I37)</f>
        <v>634800</v>
      </c>
      <c r="J36" s="115">
        <f>SUM(J37)</f>
        <v>634800</v>
      </c>
      <c r="K36" s="116">
        <f>SUM(K37)</f>
        <v>634759.88</v>
      </c>
      <c r="L36" s="115">
        <f>SUM(L37)</f>
        <v>634759.88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48</v>
      </c>
      <c r="H37" s="7">
        <v>4</v>
      </c>
      <c r="I37" s="115">
        <f>SUM(I38+I40)</f>
        <v>634800</v>
      </c>
      <c r="J37" s="115">
        <f t="shared" ref="J37:L38" si="0">SUM(J38)</f>
        <v>634800</v>
      </c>
      <c r="K37" s="115">
        <f t="shared" si="0"/>
        <v>634759.88</v>
      </c>
      <c r="L37" s="115">
        <f t="shared" si="0"/>
        <v>634759.88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49</v>
      </c>
      <c r="H38" s="7">
        <v>5</v>
      </c>
      <c r="I38" s="116">
        <f>SUM(I39)</f>
        <v>634800</v>
      </c>
      <c r="J38" s="116">
        <f t="shared" si="0"/>
        <v>634800</v>
      </c>
      <c r="K38" s="116">
        <f t="shared" si="0"/>
        <v>634759.88</v>
      </c>
      <c r="L38" s="116">
        <f t="shared" si="0"/>
        <v>634759.88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49</v>
      </c>
      <c r="H39" s="7">
        <v>6</v>
      </c>
      <c r="I39" s="119">
        <v>634800</v>
      </c>
      <c r="J39" s="120">
        <v>634800</v>
      </c>
      <c r="K39" s="120">
        <v>634759.88</v>
      </c>
      <c r="L39" s="120">
        <v>634759.88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50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50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51</v>
      </c>
      <c r="H42" s="7">
        <v>9</v>
      </c>
      <c r="I42" s="116">
        <f t="shared" ref="I42:L44" si="1">I43</f>
        <v>9300</v>
      </c>
      <c r="J42" s="115">
        <f t="shared" si="1"/>
        <v>9300</v>
      </c>
      <c r="K42" s="116">
        <f t="shared" si="1"/>
        <v>9300</v>
      </c>
      <c r="L42" s="115">
        <f t="shared" si="1"/>
        <v>9300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51</v>
      </c>
      <c r="H43" s="7">
        <v>10</v>
      </c>
      <c r="I43" s="116">
        <f t="shared" si="1"/>
        <v>9300</v>
      </c>
      <c r="J43" s="115">
        <f t="shared" si="1"/>
        <v>9300</v>
      </c>
      <c r="K43" s="115">
        <f t="shared" si="1"/>
        <v>9300</v>
      </c>
      <c r="L43" s="115">
        <f t="shared" si="1"/>
        <v>9300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51</v>
      </c>
      <c r="H44" s="7">
        <v>11</v>
      </c>
      <c r="I44" s="115">
        <f t="shared" si="1"/>
        <v>9300</v>
      </c>
      <c r="J44" s="115">
        <f t="shared" si="1"/>
        <v>9300</v>
      </c>
      <c r="K44" s="115">
        <f t="shared" si="1"/>
        <v>9300</v>
      </c>
      <c r="L44" s="115">
        <f t="shared" si="1"/>
        <v>9300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51</v>
      </c>
      <c r="H45" s="7">
        <v>12</v>
      </c>
      <c r="I45" s="121">
        <v>9300</v>
      </c>
      <c r="J45" s="120">
        <v>9300</v>
      </c>
      <c r="K45" s="120">
        <v>9300</v>
      </c>
      <c r="L45" s="120">
        <v>9300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52</v>
      </c>
      <c r="H46" s="7">
        <v>13</v>
      </c>
      <c r="I46" s="122">
        <f t="shared" ref="I46:L48" si="2">I47</f>
        <v>291400</v>
      </c>
      <c r="J46" s="123">
        <f t="shared" si="2"/>
        <v>291400</v>
      </c>
      <c r="K46" s="122">
        <f t="shared" si="2"/>
        <v>285383.33999999997</v>
      </c>
      <c r="L46" s="122">
        <f t="shared" si="2"/>
        <v>285383.33999999997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52</v>
      </c>
      <c r="H47" s="7">
        <v>14</v>
      </c>
      <c r="I47" s="115">
        <f t="shared" si="2"/>
        <v>291400</v>
      </c>
      <c r="J47" s="116">
        <f t="shared" si="2"/>
        <v>291400</v>
      </c>
      <c r="K47" s="115">
        <f t="shared" si="2"/>
        <v>285383.33999999997</v>
      </c>
      <c r="L47" s="116">
        <f t="shared" si="2"/>
        <v>285383.33999999997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52</v>
      </c>
      <c r="H48" s="7">
        <v>15</v>
      </c>
      <c r="I48" s="115">
        <f t="shared" si="2"/>
        <v>291400</v>
      </c>
      <c r="J48" s="116">
        <f t="shared" si="2"/>
        <v>291400</v>
      </c>
      <c r="K48" s="118">
        <f t="shared" si="2"/>
        <v>285383.33999999997</v>
      </c>
      <c r="L48" s="118">
        <f t="shared" si="2"/>
        <v>285383.33999999997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52</v>
      </c>
      <c r="H49" s="7">
        <v>16</v>
      </c>
      <c r="I49" s="124">
        <f>SUM(I50:I64)</f>
        <v>291400</v>
      </c>
      <c r="J49" s="124">
        <f>SUM(J50:J64)</f>
        <v>291400</v>
      </c>
      <c r="K49" s="125">
        <f>SUM(K50:K64)</f>
        <v>285383.33999999997</v>
      </c>
      <c r="L49" s="125">
        <f>SUM(L50:L64)</f>
        <v>285383.33999999997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53</v>
      </c>
      <c r="H50" s="7">
        <v>17</v>
      </c>
      <c r="I50" s="120">
        <v>1700</v>
      </c>
      <c r="J50" s="120">
        <v>1700</v>
      </c>
      <c r="K50" s="120">
        <v>1682</v>
      </c>
      <c r="L50" s="120">
        <v>1682</v>
      </c>
    </row>
    <row r="51" spans="1:12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54</v>
      </c>
      <c r="H51" s="7">
        <v>18</v>
      </c>
      <c r="I51" s="120">
        <v>400</v>
      </c>
      <c r="J51" s="120">
        <v>400</v>
      </c>
      <c r="K51" s="120">
        <v>400</v>
      </c>
      <c r="L51" s="120">
        <v>400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55</v>
      </c>
      <c r="H52" s="7">
        <v>19</v>
      </c>
      <c r="I52" s="120">
        <v>3400</v>
      </c>
      <c r="J52" s="120">
        <v>3400</v>
      </c>
      <c r="K52" s="120">
        <v>3394.25</v>
      </c>
      <c r="L52" s="120">
        <v>3394.25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56</v>
      </c>
      <c r="H53" s="7">
        <v>20</v>
      </c>
      <c r="I53" s="120">
        <v>30000</v>
      </c>
      <c r="J53" s="120">
        <v>30000</v>
      </c>
      <c r="K53" s="120">
        <v>29999.3</v>
      </c>
      <c r="L53" s="120">
        <v>29999.3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58</v>
      </c>
      <c r="H55" s="7">
        <v>22</v>
      </c>
      <c r="I55" s="121">
        <v>420</v>
      </c>
      <c r="J55" s="120">
        <v>420</v>
      </c>
      <c r="K55" s="120">
        <v>420</v>
      </c>
      <c r="L55" s="120">
        <v>420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60</v>
      </c>
      <c r="H57" s="7">
        <v>24</v>
      </c>
      <c r="I57" s="121">
        <v>9200</v>
      </c>
      <c r="J57" s="121">
        <v>9200</v>
      </c>
      <c r="K57" s="121">
        <v>9200</v>
      </c>
      <c r="L57" s="121">
        <v>9200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61</v>
      </c>
      <c r="H58" s="7">
        <v>25</v>
      </c>
      <c r="I58" s="121">
        <v>60000</v>
      </c>
      <c r="J58" s="120">
        <v>60000</v>
      </c>
      <c r="K58" s="120">
        <v>59999.85</v>
      </c>
      <c r="L58" s="120">
        <v>59999.85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62</v>
      </c>
      <c r="H59" s="7">
        <v>26</v>
      </c>
      <c r="I59" s="121">
        <v>600</v>
      </c>
      <c r="J59" s="120">
        <v>600</v>
      </c>
      <c r="K59" s="120">
        <v>596.32000000000005</v>
      </c>
      <c r="L59" s="120">
        <v>596.32000000000005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64</v>
      </c>
      <c r="H61" s="7">
        <v>28</v>
      </c>
      <c r="I61" s="121">
        <v>99300</v>
      </c>
      <c r="J61" s="120">
        <v>99300</v>
      </c>
      <c r="K61" s="120">
        <v>93357.79</v>
      </c>
      <c r="L61" s="120">
        <v>93357.79</v>
      </c>
    </row>
    <row r="62" spans="1:12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65</v>
      </c>
      <c r="H62" s="7">
        <v>29</v>
      </c>
      <c r="I62" s="121">
        <v>1200</v>
      </c>
      <c r="J62" s="120">
        <v>1200</v>
      </c>
      <c r="K62" s="120">
        <v>1199.43</v>
      </c>
      <c r="L62" s="120">
        <v>1199.43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67</v>
      </c>
      <c r="H64" s="7">
        <v>31</v>
      </c>
      <c r="I64" s="121">
        <v>85180</v>
      </c>
      <c r="J64" s="120">
        <v>85180</v>
      </c>
      <c r="K64" s="120">
        <v>85134.399999999994</v>
      </c>
      <c r="L64" s="120">
        <v>85134.399999999994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70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70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80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80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80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80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90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90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90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100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108</v>
      </c>
      <c r="H139" s="90">
        <v>106</v>
      </c>
      <c r="I139" s="116">
        <f>SUM(I140+I145+I153)</f>
        <v>4500</v>
      </c>
      <c r="J139" s="127">
        <f>SUM(J140+J145+J153)</f>
        <v>4500</v>
      </c>
      <c r="K139" s="116">
        <f>SUM(K140+K145+K153)</f>
        <v>4500</v>
      </c>
      <c r="L139" s="115">
        <f>SUM(L140+L145+L153)</f>
        <v>4500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110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117</v>
      </c>
      <c r="H153" s="90">
        <v>120</v>
      </c>
      <c r="I153" s="116">
        <f t="shared" ref="I153:L154" si="15">I154</f>
        <v>4500</v>
      </c>
      <c r="J153" s="127">
        <f t="shared" si="15"/>
        <v>4500</v>
      </c>
      <c r="K153" s="116">
        <f t="shared" si="15"/>
        <v>4500</v>
      </c>
      <c r="L153" s="115">
        <f t="shared" si="15"/>
        <v>4500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117</v>
      </c>
      <c r="H154" s="90">
        <v>121</v>
      </c>
      <c r="I154" s="125">
        <f t="shared" si="15"/>
        <v>4500</v>
      </c>
      <c r="J154" s="133">
        <f t="shared" si="15"/>
        <v>4500</v>
      </c>
      <c r="K154" s="125">
        <f t="shared" si="15"/>
        <v>4500</v>
      </c>
      <c r="L154" s="124">
        <f t="shared" si="15"/>
        <v>4500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117</v>
      </c>
      <c r="H155" s="90">
        <v>122</v>
      </c>
      <c r="I155" s="116">
        <f>SUM(I156:I157)</f>
        <v>4500</v>
      </c>
      <c r="J155" s="127">
        <f>SUM(J156:J157)</f>
        <v>4500</v>
      </c>
      <c r="K155" s="116">
        <f>SUM(K156:K157)</f>
        <v>4500</v>
      </c>
      <c r="L155" s="115">
        <f>SUM(L156:L157)</f>
        <v>4500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118</v>
      </c>
      <c r="H156" s="90">
        <v>123</v>
      </c>
      <c r="I156" s="135">
        <v>4500</v>
      </c>
      <c r="J156" s="135">
        <v>4500</v>
      </c>
      <c r="K156" s="135">
        <v>4500</v>
      </c>
      <c r="L156" s="135">
        <v>4500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120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120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130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138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139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140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142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142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145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150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160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170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170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180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190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200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180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210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200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180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220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180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220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230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231</v>
      </c>
      <c r="H368" s="90">
        <v>335</v>
      </c>
      <c r="I368" s="130">
        <f>SUM(I34+I184)</f>
        <v>940000</v>
      </c>
      <c r="J368" s="130">
        <f>SUM(J34+J184)</f>
        <v>940000</v>
      </c>
      <c r="K368" s="130">
        <f>SUM(K34+K184)</f>
        <v>933943.22</v>
      </c>
      <c r="L368" s="130">
        <f>SUM(L34+L184)</f>
        <v>933943.22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4"/>
      <c r="B370" s="154"/>
      <c r="C370" s="154"/>
      <c r="D370" s="605" t="s">
        <v>232</v>
      </c>
      <c r="E370" s="605"/>
      <c r="F370" s="605"/>
      <c r="G370" s="605"/>
      <c r="H370" s="152"/>
      <c r="I370" s="111"/>
      <c r="J370" s="109"/>
      <c r="K370" s="605" t="s">
        <v>233</v>
      </c>
      <c r="L370" s="605"/>
    </row>
    <row r="371" spans="1:12" ht="18.75" customHeight="1">
      <c r="A371" s="153" t="s">
        <v>234</v>
      </c>
      <c r="B371" s="153"/>
      <c r="C371" s="153"/>
      <c r="D371" s="153"/>
      <c r="E371" s="153"/>
      <c r="F371" s="153"/>
      <c r="G371" s="153"/>
      <c r="I371" s="147" t="s">
        <v>235</v>
      </c>
      <c r="K371" s="594" t="s">
        <v>236</v>
      </c>
      <c r="L371" s="594"/>
    </row>
    <row r="372" spans="1:12" ht="15.75" customHeight="1">
      <c r="D372" s="606" t="s">
        <v>525</v>
      </c>
      <c r="E372" s="605"/>
      <c r="F372" s="605"/>
      <c r="G372" s="605"/>
      <c r="I372" s="14"/>
      <c r="K372" s="14"/>
      <c r="L372" s="14"/>
    </row>
    <row r="373" spans="1:12" ht="15.75" customHeight="1">
      <c r="A373" s="154"/>
      <c r="B373" s="154"/>
      <c r="C373" s="154"/>
      <c r="D373" s="606" t="s">
        <v>526</v>
      </c>
      <c r="E373" s="605"/>
      <c r="F373" s="605"/>
      <c r="G373" s="605"/>
      <c r="I373" s="14"/>
      <c r="K373" s="605" t="s">
        <v>238</v>
      </c>
      <c r="L373" s="605"/>
    </row>
    <row r="374" spans="1:12" ht="24.75" customHeight="1">
      <c r="A374" s="593" t="s">
        <v>239</v>
      </c>
      <c r="B374" s="593"/>
      <c r="C374" s="593"/>
      <c r="D374" s="593"/>
      <c r="E374" s="593"/>
      <c r="F374" s="593"/>
      <c r="G374" s="593"/>
      <c r="H374" s="149"/>
      <c r="I374" s="15" t="s">
        <v>235</v>
      </c>
      <c r="K374" s="594" t="s">
        <v>236</v>
      </c>
      <c r="L374" s="594"/>
    </row>
  </sheetData>
  <sheetProtection formatCells="0" formatColumns="0" formatRows="0" insertColumns="0" insertRows="0" insertHyperlinks="0" deleteColumns="0" deleteRows="0" sort="0" autoFilter="0" pivotTables="0"/>
  <mergeCells count="31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D373:G373"/>
    <mergeCell ref="D372:G372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97E2-2F29-432B-8EC2-07FE9530DDC4}">
  <dimension ref="A1:S374"/>
  <sheetViews>
    <sheetView topLeftCell="A35" zoomScaleNormal="100" workbookViewId="0">
      <selection activeCell="D372" sqref="D372:G373"/>
    </sheetView>
  </sheetViews>
  <sheetFormatPr defaultRowHeight="15"/>
  <cols>
    <col min="1" max="4" width="2" style="36" customWidth="1"/>
    <col min="5" max="5" width="2.140625" style="36" customWidth="1"/>
    <col min="6" max="6" width="3" style="149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51" t="s">
        <v>0</v>
      </c>
      <c r="K1" s="151"/>
      <c r="L1" s="151"/>
      <c r="M1" s="16"/>
      <c r="N1" s="151"/>
      <c r="O1" s="151"/>
    </row>
    <row r="2" spans="1:15">
      <c r="H2" s="3"/>
      <c r="I2" s="22"/>
      <c r="J2" s="151" t="s">
        <v>1</v>
      </c>
      <c r="K2" s="151"/>
      <c r="L2" s="151"/>
      <c r="M2" s="16"/>
      <c r="N2" s="151"/>
      <c r="O2" s="151"/>
    </row>
    <row r="3" spans="1:15">
      <c r="H3" s="23"/>
      <c r="I3" s="3"/>
      <c r="J3" s="151" t="s">
        <v>2</v>
      </c>
      <c r="K3" s="151"/>
      <c r="L3" s="151"/>
      <c r="M3" s="16"/>
      <c r="N3" s="151"/>
      <c r="O3" s="151"/>
    </row>
    <row r="4" spans="1:15">
      <c r="G4" s="4" t="s">
        <v>3</v>
      </c>
      <c r="H4" s="3"/>
      <c r="I4" s="22"/>
      <c r="J4" s="151" t="s">
        <v>4</v>
      </c>
      <c r="K4" s="151"/>
      <c r="L4" s="151"/>
      <c r="M4" s="16"/>
      <c r="N4" s="151"/>
      <c r="O4" s="151"/>
    </row>
    <row r="5" spans="1:15">
      <c r="H5" s="3"/>
      <c r="I5" s="22"/>
      <c r="J5" s="151" t="s">
        <v>5</v>
      </c>
      <c r="K5" s="151"/>
      <c r="L5" s="151"/>
      <c r="M5" s="16"/>
      <c r="N5" s="151"/>
      <c r="O5" s="151"/>
    </row>
    <row r="6" spans="1:15" ht="6" customHeight="1">
      <c r="H6" s="3"/>
      <c r="I6" s="22"/>
      <c r="J6" s="151"/>
      <c r="K6" s="151"/>
      <c r="L6" s="151"/>
      <c r="M6" s="16"/>
      <c r="N6" s="151"/>
      <c r="O6" s="151"/>
    </row>
    <row r="7" spans="1:15" ht="30" customHeight="1">
      <c r="A7" s="613" t="s">
        <v>6</v>
      </c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14" t="s">
        <v>7</v>
      </c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16"/>
    </row>
    <row r="10" spans="1:15">
      <c r="A10" s="615" t="s">
        <v>8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16"/>
    </row>
    <row r="11" spans="1:15" ht="7.5" customHeight="1">
      <c r="A11" s="28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6"/>
    </row>
    <row r="12" spans="1:15" ht="15.75" customHeight="1">
      <c r="A12" s="28"/>
      <c r="B12" s="151"/>
      <c r="C12" s="151"/>
      <c r="D12" s="151"/>
      <c r="E12" s="151"/>
      <c r="F12" s="151"/>
      <c r="G12" s="620" t="s">
        <v>9</v>
      </c>
      <c r="H12" s="620"/>
      <c r="I12" s="620"/>
      <c r="J12" s="620"/>
      <c r="K12" s="620"/>
      <c r="L12" s="151"/>
      <c r="M12" s="16"/>
    </row>
    <row r="13" spans="1:15" ht="15.75" customHeight="1">
      <c r="A13" s="621" t="s">
        <v>10</v>
      </c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16"/>
    </row>
    <row r="14" spans="1:15" ht="12" customHeight="1">
      <c r="G14" s="622" t="s">
        <v>11</v>
      </c>
      <c r="H14" s="622"/>
      <c r="I14" s="622"/>
      <c r="J14" s="622"/>
      <c r="K14" s="622"/>
      <c r="M14" s="16"/>
    </row>
    <row r="15" spans="1:15">
      <c r="G15" s="615" t="s">
        <v>12</v>
      </c>
      <c r="H15" s="615"/>
      <c r="I15" s="615"/>
      <c r="J15" s="615"/>
      <c r="K15" s="615"/>
    </row>
    <row r="16" spans="1:15" ht="15.75" customHeight="1">
      <c r="B16" s="621" t="s">
        <v>13</v>
      </c>
      <c r="C16" s="621"/>
      <c r="D16" s="621"/>
      <c r="E16" s="621"/>
      <c r="F16" s="621"/>
      <c r="G16" s="621"/>
      <c r="H16" s="621"/>
      <c r="I16" s="621"/>
      <c r="J16" s="621"/>
      <c r="K16" s="621"/>
      <c r="L16" s="621"/>
    </row>
    <row r="17" spans="1:13" ht="7.5" customHeight="1"/>
    <row r="18" spans="1:13">
      <c r="G18" s="622" t="s">
        <v>14</v>
      </c>
      <c r="H18" s="622"/>
      <c r="I18" s="622"/>
      <c r="J18" s="622"/>
      <c r="K18" s="622"/>
    </row>
    <row r="19" spans="1:13">
      <c r="G19" s="623" t="s">
        <v>15</v>
      </c>
      <c r="H19" s="623"/>
      <c r="I19" s="623"/>
      <c r="J19" s="623"/>
      <c r="K19" s="623"/>
    </row>
    <row r="20" spans="1:13" ht="6.75" customHeight="1">
      <c r="G20" s="151"/>
      <c r="H20" s="151"/>
      <c r="I20" s="151"/>
      <c r="J20" s="151"/>
      <c r="K20" s="151"/>
    </row>
    <row r="21" spans="1:13">
      <c r="B21" s="22"/>
      <c r="C21" s="22"/>
      <c r="D21" s="22"/>
      <c r="E21" s="624" t="s">
        <v>246</v>
      </c>
      <c r="F21" s="624"/>
      <c r="G21" s="624"/>
      <c r="H21" s="624"/>
      <c r="I21" s="624"/>
      <c r="J21" s="624"/>
      <c r="K21" s="624"/>
      <c r="L21" s="22"/>
    </row>
    <row r="22" spans="1:13" ht="15" customHeight="1">
      <c r="A22" s="625" t="s">
        <v>17</v>
      </c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30"/>
    </row>
    <row r="23" spans="1:13">
      <c r="F23" s="36"/>
      <c r="J23" s="5"/>
      <c r="K23" s="13"/>
      <c r="L23" s="6" t="s">
        <v>18</v>
      </c>
      <c r="M23" s="30"/>
    </row>
    <row r="24" spans="1:13">
      <c r="F24" s="36"/>
      <c r="J24" s="31" t="s">
        <v>19</v>
      </c>
      <c r="K24" s="23"/>
      <c r="L24" s="32"/>
      <c r="M24" s="30"/>
    </row>
    <row r="25" spans="1:13">
      <c r="E25" s="151"/>
      <c r="F25" s="150"/>
      <c r="I25" s="34"/>
      <c r="J25" s="34"/>
      <c r="K25" s="35" t="s">
        <v>20</v>
      </c>
      <c r="L25" s="32"/>
      <c r="M25" s="30"/>
    </row>
    <row r="26" spans="1:13">
      <c r="A26" s="607" t="s">
        <v>245</v>
      </c>
      <c r="B26" s="607"/>
      <c r="C26" s="607"/>
      <c r="D26" s="607"/>
      <c r="E26" s="607"/>
      <c r="F26" s="607"/>
      <c r="G26" s="607"/>
      <c r="H26" s="607"/>
      <c r="I26" s="607"/>
      <c r="K26" s="35" t="s">
        <v>22</v>
      </c>
      <c r="L26" s="37" t="s">
        <v>23</v>
      </c>
      <c r="M26" s="30"/>
    </row>
    <row r="27" spans="1:13" ht="29.1" customHeight="1">
      <c r="A27" s="607" t="s">
        <v>244</v>
      </c>
      <c r="B27" s="607"/>
      <c r="C27" s="607"/>
      <c r="D27" s="607"/>
      <c r="E27" s="607"/>
      <c r="F27" s="607"/>
      <c r="G27" s="607"/>
      <c r="H27" s="607"/>
      <c r="I27" s="607"/>
      <c r="J27" s="148" t="s">
        <v>25</v>
      </c>
      <c r="K27" s="113" t="s">
        <v>243</v>
      </c>
      <c r="L27" s="32"/>
      <c r="M27" s="30"/>
    </row>
    <row r="28" spans="1:13">
      <c r="F28" s="36"/>
      <c r="G28" s="39" t="s">
        <v>27</v>
      </c>
      <c r="H28" s="102" t="s">
        <v>242</v>
      </c>
      <c r="I28" s="103"/>
      <c r="J28" s="42"/>
      <c r="K28" s="32"/>
      <c r="L28" s="32"/>
      <c r="M28" s="30"/>
    </row>
    <row r="29" spans="1:13">
      <c r="F29" s="36"/>
      <c r="G29" s="619" t="s">
        <v>29</v>
      </c>
      <c r="H29" s="619"/>
      <c r="I29" s="114" t="s">
        <v>241</v>
      </c>
      <c r="J29" s="43" t="s">
        <v>32</v>
      </c>
      <c r="K29" s="32" t="s">
        <v>32</v>
      </c>
      <c r="L29" s="32" t="s">
        <v>32</v>
      </c>
      <c r="M29" s="30"/>
    </row>
    <row r="30" spans="1:13">
      <c r="A30" s="612" t="s">
        <v>240</v>
      </c>
      <c r="B30" s="612"/>
      <c r="C30" s="612"/>
      <c r="D30" s="612"/>
      <c r="E30" s="612"/>
      <c r="F30" s="612"/>
      <c r="G30" s="612"/>
      <c r="H30" s="612"/>
      <c r="I30" s="612"/>
      <c r="J30" s="44"/>
      <c r="K30" s="44"/>
      <c r="L30" s="45" t="s">
        <v>34</v>
      </c>
      <c r="M30" s="46"/>
    </row>
    <row r="31" spans="1:13" ht="27" customHeight="1">
      <c r="A31" s="595" t="s">
        <v>35</v>
      </c>
      <c r="B31" s="596"/>
      <c r="C31" s="596"/>
      <c r="D31" s="596"/>
      <c r="E31" s="596"/>
      <c r="F31" s="596"/>
      <c r="G31" s="599" t="s">
        <v>36</v>
      </c>
      <c r="H31" s="601" t="s">
        <v>37</v>
      </c>
      <c r="I31" s="603" t="s">
        <v>38</v>
      </c>
      <c r="J31" s="604"/>
      <c r="K31" s="608" t="s">
        <v>39</v>
      </c>
      <c r="L31" s="610" t="s">
        <v>40</v>
      </c>
      <c r="M31" s="46"/>
    </row>
    <row r="32" spans="1:13" ht="58.5" customHeight="1">
      <c r="A32" s="597"/>
      <c r="B32" s="598"/>
      <c r="C32" s="598"/>
      <c r="D32" s="598"/>
      <c r="E32" s="598"/>
      <c r="F32" s="598"/>
      <c r="G32" s="600"/>
      <c r="H32" s="602"/>
      <c r="I32" s="47" t="s">
        <v>41</v>
      </c>
      <c r="J32" s="48" t="s">
        <v>42</v>
      </c>
      <c r="K32" s="609"/>
      <c r="L32" s="611"/>
    </row>
    <row r="33" spans="1:15">
      <c r="A33" s="616" t="s">
        <v>43</v>
      </c>
      <c r="B33" s="617"/>
      <c r="C33" s="617"/>
      <c r="D33" s="617"/>
      <c r="E33" s="617"/>
      <c r="F33" s="618"/>
      <c r="G33" s="7">
        <v>2</v>
      </c>
      <c r="H33" s="8">
        <v>3</v>
      </c>
      <c r="I33" s="9" t="s">
        <v>44</v>
      </c>
      <c r="J33" s="10" t="s">
        <v>45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46</v>
      </c>
      <c r="H34" s="7">
        <v>1</v>
      </c>
      <c r="I34" s="115">
        <f>SUM(I35+I46+I65+I86+I93+I113+I139+I158+I168)</f>
        <v>86000</v>
      </c>
      <c r="J34" s="115">
        <f>SUM(J35+J46+J65+J86+J93+J113+J139+J158+J168)</f>
        <v>86000</v>
      </c>
      <c r="K34" s="116">
        <f>SUM(K35+K46+K65+K86+K93+K113+K139+K158+K168)</f>
        <v>77670.149999999994</v>
      </c>
      <c r="L34" s="115">
        <f>SUM(L35+L46+L65+L86+L93+L113+L139+L158+L168)</f>
        <v>77670.149999999994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47</v>
      </c>
      <c r="H35" s="7">
        <v>2</v>
      </c>
      <c r="I35" s="115">
        <f>SUM(I36+I42)</f>
        <v>22300</v>
      </c>
      <c r="J35" s="115">
        <f>SUM(J36+J42)</f>
        <v>22300</v>
      </c>
      <c r="K35" s="117">
        <f>SUM(K36+K42)</f>
        <v>15152</v>
      </c>
      <c r="L35" s="118">
        <f>SUM(L36+L42)</f>
        <v>15152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48</v>
      </c>
      <c r="H36" s="7">
        <v>3</v>
      </c>
      <c r="I36" s="115">
        <f>SUM(I37)</f>
        <v>22000</v>
      </c>
      <c r="J36" s="115">
        <f>SUM(J37)</f>
        <v>22000</v>
      </c>
      <c r="K36" s="116">
        <f>SUM(K37)</f>
        <v>14880</v>
      </c>
      <c r="L36" s="115">
        <f>SUM(L37)</f>
        <v>14880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48</v>
      </c>
      <c r="H37" s="7">
        <v>4</v>
      </c>
      <c r="I37" s="115">
        <f>SUM(I38+I40)</f>
        <v>22000</v>
      </c>
      <c r="J37" s="115">
        <f t="shared" ref="J37:L38" si="0">SUM(J38)</f>
        <v>22000</v>
      </c>
      <c r="K37" s="115">
        <f t="shared" si="0"/>
        <v>14880</v>
      </c>
      <c r="L37" s="115">
        <f t="shared" si="0"/>
        <v>14880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49</v>
      </c>
      <c r="H38" s="7">
        <v>5</v>
      </c>
      <c r="I38" s="116">
        <f>SUM(I39)</f>
        <v>22000</v>
      </c>
      <c r="J38" s="116">
        <f t="shared" si="0"/>
        <v>22000</v>
      </c>
      <c r="K38" s="116">
        <f t="shared" si="0"/>
        <v>14880</v>
      </c>
      <c r="L38" s="116">
        <f t="shared" si="0"/>
        <v>14880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49</v>
      </c>
      <c r="H39" s="7">
        <v>6</v>
      </c>
      <c r="I39" s="119">
        <v>22000</v>
      </c>
      <c r="J39" s="120">
        <v>22000</v>
      </c>
      <c r="K39" s="120">
        <v>14880</v>
      </c>
      <c r="L39" s="120">
        <v>14880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50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50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51</v>
      </c>
      <c r="H42" s="7">
        <v>9</v>
      </c>
      <c r="I42" s="116">
        <f t="shared" ref="I42:L44" si="1">I43</f>
        <v>300</v>
      </c>
      <c r="J42" s="115">
        <f t="shared" si="1"/>
        <v>300</v>
      </c>
      <c r="K42" s="116">
        <f t="shared" si="1"/>
        <v>272</v>
      </c>
      <c r="L42" s="115">
        <f t="shared" si="1"/>
        <v>272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51</v>
      </c>
      <c r="H43" s="7">
        <v>10</v>
      </c>
      <c r="I43" s="116">
        <f t="shared" si="1"/>
        <v>300</v>
      </c>
      <c r="J43" s="115">
        <f t="shared" si="1"/>
        <v>300</v>
      </c>
      <c r="K43" s="115">
        <f t="shared" si="1"/>
        <v>272</v>
      </c>
      <c r="L43" s="115">
        <f t="shared" si="1"/>
        <v>272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51</v>
      </c>
      <c r="H44" s="7">
        <v>11</v>
      </c>
      <c r="I44" s="115">
        <f t="shared" si="1"/>
        <v>300</v>
      </c>
      <c r="J44" s="115">
        <f t="shared" si="1"/>
        <v>300</v>
      </c>
      <c r="K44" s="115">
        <f t="shared" si="1"/>
        <v>272</v>
      </c>
      <c r="L44" s="115">
        <f t="shared" si="1"/>
        <v>272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51</v>
      </c>
      <c r="H45" s="7">
        <v>12</v>
      </c>
      <c r="I45" s="121">
        <v>300</v>
      </c>
      <c r="J45" s="120">
        <v>300</v>
      </c>
      <c r="K45" s="120">
        <v>272</v>
      </c>
      <c r="L45" s="120">
        <v>272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52</v>
      </c>
      <c r="H46" s="7">
        <v>13</v>
      </c>
      <c r="I46" s="122">
        <f t="shared" ref="I46:L48" si="2">I47</f>
        <v>63700</v>
      </c>
      <c r="J46" s="123">
        <f t="shared" si="2"/>
        <v>63700</v>
      </c>
      <c r="K46" s="122">
        <f t="shared" si="2"/>
        <v>62518.15</v>
      </c>
      <c r="L46" s="122">
        <f t="shared" si="2"/>
        <v>62518.15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52</v>
      </c>
      <c r="H47" s="7">
        <v>14</v>
      </c>
      <c r="I47" s="115">
        <f t="shared" si="2"/>
        <v>63700</v>
      </c>
      <c r="J47" s="116">
        <f t="shared" si="2"/>
        <v>63700</v>
      </c>
      <c r="K47" s="115">
        <f t="shared" si="2"/>
        <v>62518.15</v>
      </c>
      <c r="L47" s="116">
        <f t="shared" si="2"/>
        <v>62518.15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52</v>
      </c>
      <c r="H48" s="7">
        <v>15</v>
      </c>
      <c r="I48" s="115">
        <f t="shared" si="2"/>
        <v>63700</v>
      </c>
      <c r="J48" s="116">
        <f t="shared" si="2"/>
        <v>63700</v>
      </c>
      <c r="K48" s="118">
        <f t="shared" si="2"/>
        <v>62518.15</v>
      </c>
      <c r="L48" s="118">
        <f t="shared" si="2"/>
        <v>62518.15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52</v>
      </c>
      <c r="H49" s="7">
        <v>16</v>
      </c>
      <c r="I49" s="124">
        <f>SUM(I50:I64)</f>
        <v>63700</v>
      </c>
      <c r="J49" s="124">
        <f>SUM(J50:J64)</f>
        <v>63700</v>
      </c>
      <c r="K49" s="125">
        <f>SUM(K50:K64)</f>
        <v>62518.15</v>
      </c>
      <c r="L49" s="125">
        <f>SUM(L50:L64)</f>
        <v>62518.15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53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54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55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56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58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60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61</v>
      </c>
      <c r="H58" s="7">
        <v>25</v>
      </c>
      <c r="I58" s="121">
        <v>18000</v>
      </c>
      <c r="J58" s="120">
        <v>18000</v>
      </c>
      <c r="K58" s="120">
        <v>16818.150000000001</v>
      </c>
      <c r="L58" s="120">
        <v>16818.150000000001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62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64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65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67</v>
      </c>
      <c r="H64" s="7">
        <v>31</v>
      </c>
      <c r="I64" s="121">
        <v>45700</v>
      </c>
      <c r="J64" s="120">
        <v>45700</v>
      </c>
      <c r="K64" s="120">
        <v>45700</v>
      </c>
      <c r="L64" s="120">
        <v>45700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70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70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80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80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80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80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90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90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90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100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108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110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117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117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117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118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120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120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130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138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139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140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142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142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145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150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160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170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170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180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190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200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180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210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200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180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220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180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220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230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231</v>
      </c>
      <c r="H368" s="90">
        <v>335</v>
      </c>
      <c r="I368" s="130">
        <f>SUM(I34+I184)</f>
        <v>86000</v>
      </c>
      <c r="J368" s="130">
        <f>SUM(J34+J184)</f>
        <v>86000</v>
      </c>
      <c r="K368" s="130">
        <f>SUM(K34+K184)</f>
        <v>77670.149999999994</v>
      </c>
      <c r="L368" s="130">
        <f>SUM(L34+L184)</f>
        <v>77670.149999999994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4"/>
      <c r="B370" s="154"/>
      <c r="C370" s="154"/>
      <c r="D370" s="605" t="s">
        <v>232</v>
      </c>
      <c r="E370" s="605"/>
      <c r="F370" s="605"/>
      <c r="G370" s="605"/>
      <c r="H370" s="152"/>
      <c r="I370" s="111"/>
      <c r="J370" s="109"/>
      <c r="K370" s="605" t="s">
        <v>233</v>
      </c>
      <c r="L370" s="605"/>
    </row>
    <row r="371" spans="1:12" ht="18.75" customHeight="1">
      <c r="A371" s="153" t="s">
        <v>234</v>
      </c>
      <c r="B371" s="153"/>
      <c r="C371" s="153"/>
      <c r="D371" s="153"/>
      <c r="E371" s="153"/>
      <c r="F371" s="153"/>
      <c r="G371" s="153"/>
      <c r="I371" s="147" t="s">
        <v>235</v>
      </c>
      <c r="K371" s="594" t="s">
        <v>236</v>
      </c>
      <c r="L371" s="594"/>
    </row>
    <row r="372" spans="1:12" ht="15.75" customHeight="1">
      <c r="D372" s="606" t="s">
        <v>525</v>
      </c>
      <c r="E372" s="605"/>
      <c r="F372" s="605"/>
      <c r="G372" s="605"/>
      <c r="I372" s="14"/>
      <c r="K372" s="14"/>
      <c r="L372" s="14"/>
    </row>
    <row r="373" spans="1:12" ht="15.75" customHeight="1">
      <c r="A373" s="154"/>
      <c r="B373" s="154"/>
      <c r="C373" s="154"/>
      <c r="D373" s="606" t="s">
        <v>526</v>
      </c>
      <c r="E373" s="605"/>
      <c r="F373" s="605"/>
      <c r="G373" s="605"/>
      <c r="I373" s="14"/>
      <c r="K373" s="605" t="s">
        <v>238</v>
      </c>
      <c r="L373" s="605"/>
    </row>
    <row r="374" spans="1:12" ht="24.75" customHeight="1">
      <c r="A374" s="593" t="s">
        <v>239</v>
      </c>
      <c r="B374" s="593"/>
      <c r="C374" s="593"/>
      <c r="D374" s="593"/>
      <c r="E374" s="593"/>
      <c r="F374" s="593"/>
      <c r="G374" s="593"/>
      <c r="H374" s="149"/>
      <c r="I374" s="15" t="s">
        <v>235</v>
      </c>
      <c r="K374" s="594" t="s">
        <v>236</v>
      </c>
      <c r="L374" s="594"/>
    </row>
  </sheetData>
  <sheetProtection formatCells="0" formatColumns="0" formatRows="0" insertColumns="0" insertRows="0" insertHyperlinks="0" deleteColumns="0" deleteRows="0" sort="0" autoFilter="0" pivotTables="0"/>
  <mergeCells count="31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D373:G373"/>
    <mergeCell ref="D372:G372"/>
  </mergeCells>
  <pageMargins left="0.51181102362205" right="0.31496062992126" top="0.23622047244093999" bottom="0.23622047244093999" header="0.31496062992126" footer="0.31496062992126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8A0E3-65DE-4190-A3BB-3F4E40B3B35E}">
  <dimension ref="A1:S374"/>
  <sheetViews>
    <sheetView topLeftCell="A16" zoomScaleNormal="100" workbookViewId="0">
      <selection activeCell="D372" sqref="D372:G373"/>
    </sheetView>
  </sheetViews>
  <sheetFormatPr defaultRowHeight="15"/>
  <cols>
    <col min="1" max="4" width="2" style="36" customWidth="1"/>
    <col min="5" max="5" width="2.140625" style="36" customWidth="1"/>
    <col min="6" max="6" width="3" style="149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51" t="s">
        <v>0</v>
      </c>
      <c r="K1" s="151"/>
      <c r="L1" s="151"/>
      <c r="M1" s="16"/>
      <c r="N1" s="151"/>
      <c r="O1" s="151"/>
    </row>
    <row r="2" spans="1:15">
      <c r="H2" s="3"/>
      <c r="I2" s="22"/>
      <c r="J2" s="151" t="s">
        <v>1</v>
      </c>
      <c r="K2" s="151"/>
      <c r="L2" s="151"/>
      <c r="M2" s="16"/>
      <c r="N2" s="151"/>
      <c r="O2" s="151"/>
    </row>
    <row r="3" spans="1:15">
      <c r="H3" s="23"/>
      <c r="I3" s="3"/>
      <c r="J3" s="151" t="s">
        <v>2</v>
      </c>
      <c r="K3" s="151"/>
      <c r="L3" s="151"/>
      <c r="M3" s="16"/>
      <c r="N3" s="151"/>
      <c r="O3" s="151"/>
    </row>
    <row r="4" spans="1:15">
      <c r="G4" s="4" t="s">
        <v>3</v>
      </c>
      <c r="H4" s="3"/>
      <c r="I4" s="22"/>
      <c r="J4" s="151" t="s">
        <v>4</v>
      </c>
      <c r="K4" s="151"/>
      <c r="L4" s="151"/>
      <c r="M4" s="16"/>
      <c r="N4" s="151"/>
      <c r="O4" s="151"/>
    </row>
    <row r="5" spans="1:15">
      <c r="H5" s="3"/>
      <c r="I5" s="22"/>
      <c r="J5" s="151" t="s">
        <v>5</v>
      </c>
      <c r="K5" s="151"/>
      <c r="L5" s="151"/>
      <c r="M5" s="16"/>
      <c r="N5" s="151"/>
      <c r="O5" s="151"/>
    </row>
    <row r="6" spans="1:15" ht="6" customHeight="1">
      <c r="H6" s="3"/>
      <c r="I6" s="22"/>
      <c r="J6" s="151"/>
      <c r="K6" s="151"/>
      <c r="L6" s="151"/>
      <c r="M6" s="16"/>
      <c r="N6" s="151"/>
      <c r="O6" s="151"/>
    </row>
    <row r="7" spans="1:15" ht="30" customHeight="1">
      <c r="A7" s="613" t="s">
        <v>6</v>
      </c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14" t="s">
        <v>7</v>
      </c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16"/>
    </row>
    <row r="10" spans="1:15">
      <c r="A10" s="615" t="s">
        <v>8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16"/>
    </row>
    <row r="11" spans="1:15" ht="7.5" customHeight="1">
      <c r="A11" s="28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6"/>
    </row>
    <row r="12" spans="1:15" ht="15.75" customHeight="1">
      <c r="A12" s="28"/>
      <c r="B12" s="151"/>
      <c r="C12" s="151"/>
      <c r="D12" s="151"/>
      <c r="E12" s="151"/>
      <c r="F12" s="151"/>
      <c r="G12" s="620" t="s">
        <v>9</v>
      </c>
      <c r="H12" s="620"/>
      <c r="I12" s="620"/>
      <c r="J12" s="620"/>
      <c r="K12" s="620"/>
      <c r="L12" s="151"/>
      <c r="M12" s="16"/>
    </row>
    <row r="13" spans="1:15" ht="15.75" customHeight="1">
      <c r="A13" s="621" t="s">
        <v>10</v>
      </c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16"/>
    </row>
    <row r="14" spans="1:15" ht="12" customHeight="1">
      <c r="G14" s="622" t="s">
        <v>11</v>
      </c>
      <c r="H14" s="622"/>
      <c r="I14" s="622"/>
      <c r="J14" s="622"/>
      <c r="K14" s="622"/>
      <c r="M14" s="16"/>
    </row>
    <row r="15" spans="1:15">
      <c r="G15" s="615" t="s">
        <v>12</v>
      </c>
      <c r="H15" s="615"/>
      <c r="I15" s="615"/>
      <c r="J15" s="615"/>
      <c r="K15" s="615"/>
    </row>
    <row r="16" spans="1:15" ht="15.75" customHeight="1">
      <c r="B16" s="621" t="s">
        <v>13</v>
      </c>
      <c r="C16" s="621"/>
      <c r="D16" s="621"/>
      <c r="E16" s="621"/>
      <c r="F16" s="621"/>
      <c r="G16" s="621"/>
      <c r="H16" s="621"/>
      <c r="I16" s="621"/>
      <c r="J16" s="621"/>
      <c r="K16" s="621"/>
      <c r="L16" s="621"/>
    </row>
    <row r="17" spans="1:13" ht="7.5" customHeight="1"/>
    <row r="18" spans="1:13">
      <c r="G18" s="622" t="s">
        <v>14</v>
      </c>
      <c r="H18" s="622"/>
      <c r="I18" s="622"/>
      <c r="J18" s="622"/>
      <c r="K18" s="622"/>
    </row>
    <row r="19" spans="1:13">
      <c r="G19" s="623" t="s">
        <v>15</v>
      </c>
      <c r="H19" s="623"/>
      <c r="I19" s="623"/>
      <c r="J19" s="623"/>
      <c r="K19" s="623"/>
    </row>
    <row r="20" spans="1:13" ht="6.75" customHeight="1">
      <c r="G20" s="151"/>
      <c r="H20" s="151"/>
      <c r="I20" s="151"/>
      <c r="J20" s="151"/>
      <c r="K20" s="151"/>
    </row>
    <row r="21" spans="1:13">
      <c r="B21" s="22"/>
      <c r="C21" s="22"/>
      <c r="D21" s="22"/>
      <c r="E21" s="624" t="s">
        <v>246</v>
      </c>
      <c r="F21" s="624"/>
      <c r="G21" s="624"/>
      <c r="H21" s="624"/>
      <c r="I21" s="624"/>
      <c r="J21" s="624"/>
      <c r="K21" s="624"/>
      <c r="L21" s="22"/>
    </row>
    <row r="22" spans="1:13" ht="15" customHeight="1">
      <c r="A22" s="625" t="s">
        <v>17</v>
      </c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30"/>
    </row>
    <row r="23" spans="1:13">
      <c r="F23" s="36"/>
      <c r="J23" s="5"/>
      <c r="K23" s="13"/>
      <c r="L23" s="6" t="s">
        <v>18</v>
      </c>
      <c r="M23" s="30"/>
    </row>
    <row r="24" spans="1:13">
      <c r="F24" s="36"/>
      <c r="J24" s="31" t="s">
        <v>19</v>
      </c>
      <c r="K24" s="23"/>
      <c r="L24" s="32"/>
      <c r="M24" s="30"/>
    </row>
    <row r="25" spans="1:13">
      <c r="E25" s="151"/>
      <c r="F25" s="150"/>
      <c r="I25" s="34"/>
      <c r="J25" s="34"/>
      <c r="K25" s="35" t="s">
        <v>20</v>
      </c>
      <c r="L25" s="32"/>
      <c r="M25" s="30"/>
    </row>
    <row r="26" spans="1:13">
      <c r="A26" s="607" t="s">
        <v>245</v>
      </c>
      <c r="B26" s="607"/>
      <c r="C26" s="607"/>
      <c r="D26" s="607"/>
      <c r="E26" s="607"/>
      <c r="F26" s="607"/>
      <c r="G26" s="607"/>
      <c r="H26" s="607"/>
      <c r="I26" s="607"/>
      <c r="K26" s="35" t="s">
        <v>22</v>
      </c>
      <c r="L26" s="37" t="s">
        <v>23</v>
      </c>
      <c r="M26" s="30"/>
    </row>
    <row r="27" spans="1:13" ht="29.1" customHeight="1">
      <c r="A27" s="607" t="s">
        <v>244</v>
      </c>
      <c r="B27" s="607"/>
      <c r="C27" s="607"/>
      <c r="D27" s="607"/>
      <c r="E27" s="607"/>
      <c r="F27" s="607"/>
      <c r="G27" s="607"/>
      <c r="H27" s="607"/>
      <c r="I27" s="607"/>
      <c r="J27" s="148" t="s">
        <v>25</v>
      </c>
      <c r="K27" s="113" t="s">
        <v>243</v>
      </c>
      <c r="L27" s="32"/>
      <c r="M27" s="30"/>
    </row>
    <row r="28" spans="1:13">
      <c r="F28" s="36"/>
      <c r="G28" s="39" t="s">
        <v>27</v>
      </c>
      <c r="H28" s="102" t="s">
        <v>257</v>
      </c>
      <c r="I28" s="103"/>
      <c r="J28" s="42"/>
      <c r="K28" s="32"/>
      <c r="L28" s="32"/>
      <c r="M28" s="30"/>
    </row>
    <row r="29" spans="1:13">
      <c r="F29" s="36"/>
      <c r="G29" s="619" t="s">
        <v>29</v>
      </c>
      <c r="H29" s="619"/>
      <c r="I29" s="114" t="s">
        <v>241</v>
      </c>
      <c r="J29" s="43" t="s">
        <v>32</v>
      </c>
      <c r="K29" s="32" t="s">
        <v>32</v>
      </c>
      <c r="L29" s="32" t="s">
        <v>32</v>
      </c>
      <c r="M29" s="30"/>
    </row>
    <row r="30" spans="1:13">
      <c r="A30" s="612" t="s">
        <v>256</v>
      </c>
      <c r="B30" s="612"/>
      <c r="C30" s="612"/>
      <c r="D30" s="612"/>
      <c r="E30" s="612"/>
      <c r="F30" s="612"/>
      <c r="G30" s="612"/>
      <c r="H30" s="612"/>
      <c r="I30" s="612"/>
      <c r="J30" s="44"/>
      <c r="K30" s="44"/>
      <c r="L30" s="45" t="s">
        <v>34</v>
      </c>
      <c r="M30" s="46"/>
    </row>
    <row r="31" spans="1:13" ht="27" customHeight="1">
      <c r="A31" s="595" t="s">
        <v>35</v>
      </c>
      <c r="B31" s="596"/>
      <c r="C31" s="596"/>
      <c r="D31" s="596"/>
      <c r="E31" s="596"/>
      <c r="F31" s="596"/>
      <c r="G31" s="599" t="s">
        <v>36</v>
      </c>
      <c r="H31" s="601" t="s">
        <v>37</v>
      </c>
      <c r="I31" s="603" t="s">
        <v>38</v>
      </c>
      <c r="J31" s="604"/>
      <c r="K31" s="608" t="s">
        <v>39</v>
      </c>
      <c r="L31" s="610" t="s">
        <v>40</v>
      </c>
      <c r="M31" s="46"/>
    </row>
    <row r="32" spans="1:13" ht="58.5" customHeight="1">
      <c r="A32" s="597"/>
      <c r="B32" s="598"/>
      <c r="C32" s="598"/>
      <c r="D32" s="598"/>
      <c r="E32" s="598"/>
      <c r="F32" s="598"/>
      <c r="G32" s="600"/>
      <c r="H32" s="602"/>
      <c r="I32" s="47" t="s">
        <v>41</v>
      </c>
      <c r="J32" s="48" t="s">
        <v>42</v>
      </c>
      <c r="K32" s="609"/>
      <c r="L32" s="611"/>
    </row>
    <row r="33" spans="1:15">
      <c r="A33" s="616" t="s">
        <v>43</v>
      </c>
      <c r="B33" s="617"/>
      <c r="C33" s="617"/>
      <c r="D33" s="617"/>
      <c r="E33" s="617"/>
      <c r="F33" s="618"/>
      <c r="G33" s="7">
        <v>2</v>
      </c>
      <c r="H33" s="8">
        <v>3</v>
      </c>
      <c r="I33" s="9" t="s">
        <v>44</v>
      </c>
      <c r="J33" s="10" t="s">
        <v>45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46</v>
      </c>
      <c r="H34" s="7">
        <v>1</v>
      </c>
      <c r="I34" s="115">
        <f>SUM(I35+I46+I65+I86+I93+I113+I139+I158+I168)</f>
        <v>4000</v>
      </c>
      <c r="J34" s="115">
        <f>SUM(J35+J46+J65+J86+J93+J113+J139+J158+J168)</f>
        <v>4000</v>
      </c>
      <c r="K34" s="116">
        <f>SUM(K35+K46+K65+K86+K93+K113+K139+K158+K168)</f>
        <v>4000</v>
      </c>
      <c r="L34" s="115">
        <f>SUM(L35+L46+L65+L86+L93+L113+L139+L158+L168)</f>
        <v>4000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47</v>
      </c>
      <c r="H35" s="7">
        <v>2</v>
      </c>
      <c r="I35" s="115">
        <f>SUM(I36+I42)</f>
        <v>4000</v>
      </c>
      <c r="J35" s="115">
        <f>SUM(J36+J42)</f>
        <v>4000</v>
      </c>
      <c r="K35" s="117">
        <f>SUM(K36+K42)</f>
        <v>4000</v>
      </c>
      <c r="L35" s="118">
        <f>SUM(L36+L42)</f>
        <v>4000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48</v>
      </c>
      <c r="H36" s="7">
        <v>3</v>
      </c>
      <c r="I36" s="115">
        <f>SUM(I37)</f>
        <v>4000</v>
      </c>
      <c r="J36" s="115">
        <f>SUM(J37)</f>
        <v>4000</v>
      </c>
      <c r="K36" s="116">
        <f>SUM(K37)</f>
        <v>4000</v>
      </c>
      <c r="L36" s="115">
        <f>SUM(L37)</f>
        <v>4000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48</v>
      </c>
      <c r="H37" s="7">
        <v>4</v>
      </c>
      <c r="I37" s="115">
        <f>SUM(I38+I40)</f>
        <v>4000</v>
      </c>
      <c r="J37" s="115">
        <f t="shared" ref="J37:L38" si="0">SUM(J38)</f>
        <v>4000</v>
      </c>
      <c r="K37" s="115">
        <f t="shared" si="0"/>
        <v>4000</v>
      </c>
      <c r="L37" s="115">
        <f t="shared" si="0"/>
        <v>4000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49</v>
      </c>
      <c r="H38" s="7">
        <v>5</v>
      </c>
      <c r="I38" s="116">
        <f>SUM(I39)</f>
        <v>4000</v>
      </c>
      <c r="J38" s="116">
        <f t="shared" si="0"/>
        <v>4000</v>
      </c>
      <c r="K38" s="116">
        <f t="shared" si="0"/>
        <v>4000</v>
      </c>
      <c r="L38" s="116">
        <f t="shared" si="0"/>
        <v>4000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49</v>
      </c>
      <c r="H39" s="7">
        <v>6</v>
      </c>
      <c r="I39" s="119">
        <v>4000</v>
      </c>
      <c r="J39" s="120">
        <v>4000</v>
      </c>
      <c r="K39" s="120">
        <v>4000</v>
      </c>
      <c r="L39" s="120">
        <v>4000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50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50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51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51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51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51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52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52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52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52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53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54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55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56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58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60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61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62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64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65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67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70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70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80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80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80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80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90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90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90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100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108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110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117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117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117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118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120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120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130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138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139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140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142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142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145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150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160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170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170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180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190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200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180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210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200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180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220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180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220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230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231</v>
      </c>
      <c r="H368" s="90">
        <v>335</v>
      </c>
      <c r="I368" s="130">
        <f>SUM(I34+I184)</f>
        <v>4000</v>
      </c>
      <c r="J368" s="130">
        <f>SUM(J34+J184)</f>
        <v>4000</v>
      </c>
      <c r="K368" s="130">
        <f>SUM(K34+K184)</f>
        <v>4000</v>
      </c>
      <c r="L368" s="130">
        <f>SUM(L34+L184)</f>
        <v>4000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4"/>
      <c r="B370" s="154"/>
      <c r="C370" s="154"/>
      <c r="D370" s="605" t="s">
        <v>232</v>
      </c>
      <c r="E370" s="605"/>
      <c r="F370" s="605"/>
      <c r="G370" s="605"/>
      <c r="H370" s="152"/>
      <c r="I370" s="111"/>
      <c r="J370" s="109"/>
      <c r="K370" s="605" t="s">
        <v>233</v>
      </c>
      <c r="L370" s="605"/>
    </row>
    <row r="371" spans="1:12" ht="18.75" customHeight="1">
      <c r="A371" s="153" t="s">
        <v>234</v>
      </c>
      <c r="B371" s="153"/>
      <c r="C371" s="153"/>
      <c r="D371" s="153"/>
      <c r="E371" s="153"/>
      <c r="F371" s="153"/>
      <c r="G371" s="153"/>
      <c r="I371" s="147" t="s">
        <v>235</v>
      </c>
      <c r="K371" s="594" t="s">
        <v>236</v>
      </c>
      <c r="L371" s="594"/>
    </row>
    <row r="372" spans="1:12" ht="15.75" customHeight="1">
      <c r="D372" s="606" t="s">
        <v>525</v>
      </c>
      <c r="E372" s="605"/>
      <c r="F372" s="605"/>
      <c r="G372" s="605"/>
      <c r="I372" s="14"/>
      <c r="K372" s="14"/>
      <c r="L372" s="14"/>
    </row>
    <row r="373" spans="1:12" ht="15.75" customHeight="1">
      <c r="A373" s="154"/>
      <c r="B373" s="154"/>
      <c r="C373" s="154"/>
      <c r="D373" s="606" t="s">
        <v>526</v>
      </c>
      <c r="E373" s="605"/>
      <c r="F373" s="605"/>
      <c r="G373" s="605"/>
      <c r="I373" s="14"/>
      <c r="K373" s="605" t="s">
        <v>238</v>
      </c>
      <c r="L373" s="605"/>
    </row>
    <row r="374" spans="1:12" ht="24.75" customHeight="1">
      <c r="A374" s="593" t="s">
        <v>239</v>
      </c>
      <c r="B374" s="593"/>
      <c r="C374" s="593"/>
      <c r="D374" s="593"/>
      <c r="E374" s="593"/>
      <c r="F374" s="593"/>
      <c r="G374" s="593"/>
      <c r="H374" s="149"/>
      <c r="I374" s="15" t="s">
        <v>235</v>
      </c>
      <c r="K374" s="594" t="s">
        <v>236</v>
      </c>
      <c r="L374" s="594"/>
    </row>
  </sheetData>
  <sheetProtection formatCells="0" formatColumns="0" formatRows="0" insertColumns="0" insertRows="0" insertHyperlinks="0" deleteColumns="0" deleteRows="0" sort="0" autoFilter="0" pivotTables="0"/>
  <mergeCells count="31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D373:G373"/>
    <mergeCell ref="D372:G372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DCB3-586C-4286-B923-2F062B41D18A}">
  <dimension ref="A1:S374"/>
  <sheetViews>
    <sheetView topLeftCell="A26" zoomScaleNormal="100" workbookViewId="0">
      <selection activeCell="D372" sqref="D372:G373"/>
    </sheetView>
  </sheetViews>
  <sheetFormatPr defaultRowHeight="15"/>
  <cols>
    <col min="1" max="4" width="2" style="36" customWidth="1"/>
    <col min="5" max="5" width="2.140625" style="36" customWidth="1"/>
    <col min="6" max="6" width="3" style="149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51" t="s">
        <v>0</v>
      </c>
      <c r="K1" s="151"/>
      <c r="L1" s="151"/>
      <c r="M1" s="16"/>
      <c r="N1" s="151"/>
      <c r="O1" s="151"/>
    </row>
    <row r="2" spans="1:15">
      <c r="H2" s="3"/>
      <c r="I2" s="22"/>
      <c r="J2" s="151" t="s">
        <v>1</v>
      </c>
      <c r="K2" s="151"/>
      <c r="L2" s="151"/>
      <c r="M2" s="16"/>
      <c r="N2" s="151"/>
      <c r="O2" s="151"/>
    </row>
    <row r="3" spans="1:15">
      <c r="H3" s="23"/>
      <c r="I3" s="3"/>
      <c r="J3" s="151" t="s">
        <v>2</v>
      </c>
      <c r="K3" s="151"/>
      <c r="L3" s="151"/>
      <c r="M3" s="16"/>
      <c r="N3" s="151"/>
      <c r="O3" s="151"/>
    </row>
    <row r="4" spans="1:15">
      <c r="G4" s="4" t="s">
        <v>3</v>
      </c>
      <c r="H4" s="3"/>
      <c r="I4" s="22"/>
      <c r="J4" s="151" t="s">
        <v>4</v>
      </c>
      <c r="K4" s="151"/>
      <c r="L4" s="151"/>
      <c r="M4" s="16"/>
      <c r="N4" s="151"/>
      <c r="O4" s="151"/>
    </row>
    <row r="5" spans="1:15">
      <c r="H5" s="3"/>
      <c r="I5" s="22"/>
      <c r="J5" s="151" t="s">
        <v>5</v>
      </c>
      <c r="K5" s="151"/>
      <c r="L5" s="151"/>
      <c r="M5" s="16"/>
      <c r="N5" s="151"/>
      <c r="O5" s="151"/>
    </row>
    <row r="6" spans="1:15" ht="6" customHeight="1">
      <c r="H6" s="3"/>
      <c r="I6" s="22"/>
      <c r="J6" s="151"/>
      <c r="K6" s="151"/>
      <c r="L6" s="151"/>
      <c r="M6" s="16"/>
      <c r="N6" s="151"/>
      <c r="O6" s="151"/>
    </row>
    <row r="7" spans="1:15" ht="30" customHeight="1">
      <c r="A7" s="613" t="s">
        <v>6</v>
      </c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14" t="s">
        <v>7</v>
      </c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16"/>
    </row>
    <row r="10" spans="1:15">
      <c r="A10" s="615" t="s">
        <v>8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16"/>
    </row>
    <row r="11" spans="1:15" ht="7.5" customHeight="1">
      <c r="A11" s="28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6"/>
    </row>
    <row r="12" spans="1:15" ht="15.75" customHeight="1">
      <c r="A12" s="28"/>
      <c r="B12" s="151"/>
      <c r="C12" s="151"/>
      <c r="D12" s="151"/>
      <c r="E12" s="151"/>
      <c r="F12" s="151"/>
      <c r="G12" s="620" t="s">
        <v>9</v>
      </c>
      <c r="H12" s="620"/>
      <c r="I12" s="620"/>
      <c r="J12" s="620"/>
      <c r="K12" s="620"/>
      <c r="L12" s="151"/>
      <c r="M12" s="16"/>
    </row>
    <row r="13" spans="1:15" ht="15.75" customHeight="1">
      <c r="A13" s="621" t="s">
        <v>10</v>
      </c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16"/>
    </row>
    <row r="14" spans="1:15" ht="12" customHeight="1">
      <c r="G14" s="622" t="s">
        <v>11</v>
      </c>
      <c r="H14" s="622"/>
      <c r="I14" s="622"/>
      <c r="J14" s="622"/>
      <c r="K14" s="622"/>
      <c r="M14" s="16"/>
    </row>
    <row r="15" spans="1:15">
      <c r="G15" s="615" t="s">
        <v>12</v>
      </c>
      <c r="H15" s="615"/>
      <c r="I15" s="615"/>
      <c r="J15" s="615"/>
      <c r="K15" s="615"/>
    </row>
    <row r="16" spans="1:15" ht="15.75" customHeight="1">
      <c r="B16" s="621" t="s">
        <v>13</v>
      </c>
      <c r="C16" s="621"/>
      <c r="D16" s="621"/>
      <c r="E16" s="621"/>
      <c r="F16" s="621"/>
      <c r="G16" s="621"/>
      <c r="H16" s="621"/>
      <c r="I16" s="621"/>
      <c r="J16" s="621"/>
      <c r="K16" s="621"/>
      <c r="L16" s="621"/>
    </row>
    <row r="17" spans="1:13" ht="7.5" customHeight="1"/>
    <row r="18" spans="1:13">
      <c r="G18" s="622" t="s">
        <v>14</v>
      </c>
      <c r="H18" s="622"/>
      <c r="I18" s="622"/>
      <c r="J18" s="622"/>
      <c r="K18" s="622"/>
    </row>
    <row r="19" spans="1:13">
      <c r="G19" s="623" t="s">
        <v>15</v>
      </c>
      <c r="H19" s="623"/>
      <c r="I19" s="623"/>
      <c r="J19" s="623"/>
      <c r="K19" s="623"/>
    </row>
    <row r="20" spans="1:13" ht="6.75" customHeight="1">
      <c r="G20" s="151"/>
      <c r="H20" s="151"/>
      <c r="I20" s="151"/>
      <c r="J20" s="151"/>
      <c r="K20" s="151"/>
    </row>
    <row r="21" spans="1:13">
      <c r="B21" s="22"/>
      <c r="C21" s="22"/>
      <c r="D21" s="22"/>
      <c r="E21" s="624" t="s">
        <v>255</v>
      </c>
      <c r="F21" s="624"/>
      <c r="G21" s="624"/>
      <c r="H21" s="624"/>
      <c r="I21" s="624"/>
      <c r="J21" s="624"/>
      <c r="K21" s="624"/>
      <c r="L21" s="22"/>
    </row>
    <row r="22" spans="1:13" ht="15" customHeight="1">
      <c r="A22" s="625" t="s">
        <v>17</v>
      </c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30"/>
    </row>
    <row r="23" spans="1:13">
      <c r="F23" s="36"/>
      <c r="J23" s="5"/>
      <c r="K23" s="13"/>
      <c r="L23" s="6" t="s">
        <v>18</v>
      </c>
      <c r="M23" s="30"/>
    </row>
    <row r="24" spans="1:13">
      <c r="F24" s="36"/>
      <c r="J24" s="31" t="s">
        <v>19</v>
      </c>
      <c r="K24" s="23"/>
      <c r="L24" s="32"/>
      <c r="M24" s="30"/>
    </row>
    <row r="25" spans="1:13">
      <c r="E25" s="151"/>
      <c r="F25" s="150"/>
      <c r="I25" s="34"/>
      <c r="J25" s="34"/>
      <c r="K25" s="35" t="s">
        <v>20</v>
      </c>
      <c r="L25" s="32"/>
      <c r="M25" s="30"/>
    </row>
    <row r="26" spans="1:13">
      <c r="A26" s="607" t="s">
        <v>254</v>
      </c>
      <c r="B26" s="607"/>
      <c r="C26" s="607"/>
      <c r="D26" s="607"/>
      <c r="E26" s="607"/>
      <c r="F26" s="607"/>
      <c r="G26" s="607"/>
      <c r="H26" s="607"/>
      <c r="I26" s="607"/>
      <c r="K26" s="35" t="s">
        <v>22</v>
      </c>
      <c r="L26" s="37" t="s">
        <v>23</v>
      </c>
      <c r="M26" s="30"/>
    </row>
    <row r="27" spans="1:13" ht="29.1" customHeight="1">
      <c r="A27" s="607" t="s">
        <v>253</v>
      </c>
      <c r="B27" s="607"/>
      <c r="C27" s="607"/>
      <c r="D27" s="607"/>
      <c r="E27" s="607"/>
      <c r="F27" s="607"/>
      <c r="G27" s="607"/>
      <c r="H27" s="607"/>
      <c r="I27" s="607"/>
      <c r="J27" s="148" t="s">
        <v>25</v>
      </c>
      <c r="K27" s="113" t="s">
        <v>252</v>
      </c>
      <c r="L27" s="32"/>
      <c r="M27" s="30"/>
    </row>
    <row r="28" spans="1:13">
      <c r="F28" s="36"/>
      <c r="G28" s="39" t="s">
        <v>27</v>
      </c>
      <c r="H28" s="102" t="s">
        <v>251</v>
      </c>
      <c r="I28" s="103"/>
      <c r="J28" s="42"/>
      <c r="K28" s="32"/>
      <c r="L28" s="32"/>
      <c r="M28" s="30"/>
    </row>
    <row r="29" spans="1:13">
      <c r="F29" s="36"/>
      <c r="G29" s="619" t="s">
        <v>29</v>
      </c>
      <c r="H29" s="619"/>
      <c r="I29" s="114" t="s">
        <v>32</v>
      </c>
      <c r="J29" s="43" t="s">
        <v>250</v>
      </c>
      <c r="K29" s="32" t="s">
        <v>249</v>
      </c>
      <c r="L29" s="32" t="s">
        <v>248</v>
      </c>
      <c r="M29" s="30"/>
    </row>
    <row r="30" spans="1:13">
      <c r="A30" s="612" t="s">
        <v>247</v>
      </c>
      <c r="B30" s="612"/>
      <c r="C30" s="612"/>
      <c r="D30" s="612"/>
      <c r="E30" s="612"/>
      <c r="F30" s="612"/>
      <c r="G30" s="612"/>
      <c r="H30" s="612"/>
      <c r="I30" s="612"/>
      <c r="J30" s="44"/>
      <c r="K30" s="44"/>
      <c r="L30" s="45" t="s">
        <v>34</v>
      </c>
      <c r="M30" s="46"/>
    </row>
    <row r="31" spans="1:13" ht="27" customHeight="1">
      <c r="A31" s="595" t="s">
        <v>35</v>
      </c>
      <c r="B31" s="596"/>
      <c r="C31" s="596"/>
      <c r="D31" s="596"/>
      <c r="E31" s="596"/>
      <c r="F31" s="596"/>
      <c r="G31" s="599" t="s">
        <v>36</v>
      </c>
      <c r="H31" s="601" t="s">
        <v>37</v>
      </c>
      <c r="I31" s="603" t="s">
        <v>38</v>
      </c>
      <c r="J31" s="604"/>
      <c r="K31" s="608" t="s">
        <v>39</v>
      </c>
      <c r="L31" s="610" t="s">
        <v>40</v>
      </c>
      <c r="M31" s="46"/>
    </row>
    <row r="32" spans="1:13" ht="58.5" customHeight="1">
      <c r="A32" s="597"/>
      <c r="B32" s="598"/>
      <c r="C32" s="598"/>
      <c r="D32" s="598"/>
      <c r="E32" s="598"/>
      <c r="F32" s="598"/>
      <c r="G32" s="600"/>
      <c r="H32" s="602"/>
      <c r="I32" s="47" t="s">
        <v>41</v>
      </c>
      <c r="J32" s="48" t="s">
        <v>42</v>
      </c>
      <c r="K32" s="609"/>
      <c r="L32" s="611"/>
    </row>
    <row r="33" spans="1:15">
      <c r="A33" s="616" t="s">
        <v>43</v>
      </c>
      <c r="B33" s="617"/>
      <c r="C33" s="617"/>
      <c r="D33" s="617"/>
      <c r="E33" s="617"/>
      <c r="F33" s="618"/>
      <c r="G33" s="7">
        <v>2</v>
      </c>
      <c r="H33" s="8">
        <v>3</v>
      </c>
      <c r="I33" s="9" t="s">
        <v>44</v>
      </c>
      <c r="J33" s="10" t="s">
        <v>45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46</v>
      </c>
      <c r="H34" s="7">
        <v>1</v>
      </c>
      <c r="I34" s="115">
        <f>SUM(I35+I46+I65+I86+I93+I113+I139+I158+I168)</f>
        <v>15020</v>
      </c>
      <c r="J34" s="115">
        <f>SUM(J35+J46+J65+J86+J93+J113+J139+J158+J168)</f>
        <v>15020</v>
      </c>
      <c r="K34" s="116">
        <f>SUM(K35+K46+K65+K86+K93+K113+K139+K158+K168)</f>
        <v>14299.09</v>
      </c>
      <c r="L34" s="115">
        <f>SUM(L35+L46+L65+L86+L93+L113+L139+L158+L168)</f>
        <v>14299.09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47</v>
      </c>
      <c r="H35" s="7">
        <v>2</v>
      </c>
      <c r="I35" s="115">
        <f>SUM(I36+I42)</f>
        <v>6120</v>
      </c>
      <c r="J35" s="115">
        <f>SUM(J36+J42)</f>
        <v>6120</v>
      </c>
      <c r="K35" s="117">
        <f>SUM(K36+K42)</f>
        <v>6120</v>
      </c>
      <c r="L35" s="118">
        <f>SUM(L36+L42)</f>
        <v>6120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48</v>
      </c>
      <c r="H36" s="7">
        <v>3</v>
      </c>
      <c r="I36" s="115">
        <f>SUM(I37)</f>
        <v>6100</v>
      </c>
      <c r="J36" s="115">
        <f>SUM(J37)</f>
        <v>6100</v>
      </c>
      <c r="K36" s="116">
        <f>SUM(K37)</f>
        <v>6100</v>
      </c>
      <c r="L36" s="115">
        <f>SUM(L37)</f>
        <v>6100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48</v>
      </c>
      <c r="H37" s="7">
        <v>4</v>
      </c>
      <c r="I37" s="115">
        <f>SUM(I38+I40)</f>
        <v>6100</v>
      </c>
      <c r="J37" s="115">
        <f t="shared" ref="J37:L38" si="0">SUM(J38)</f>
        <v>6100</v>
      </c>
      <c r="K37" s="115">
        <f t="shared" si="0"/>
        <v>6100</v>
      </c>
      <c r="L37" s="115">
        <f t="shared" si="0"/>
        <v>6100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49</v>
      </c>
      <c r="H38" s="7">
        <v>5</v>
      </c>
      <c r="I38" s="116">
        <f>SUM(I39)</f>
        <v>6100</v>
      </c>
      <c r="J38" s="116">
        <f t="shared" si="0"/>
        <v>6100</v>
      </c>
      <c r="K38" s="116">
        <f t="shared" si="0"/>
        <v>6100</v>
      </c>
      <c r="L38" s="116">
        <f t="shared" si="0"/>
        <v>6100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49</v>
      </c>
      <c r="H39" s="7">
        <v>6</v>
      </c>
      <c r="I39" s="119">
        <v>6100</v>
      </c>
      <c r="J39" s="120">
        <v>6100</v>
      </c>
      <c r="K39" s="120">
        <v>6100</v>
      </c>
      <c r="L39" s="120">
        <v>6100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50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50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51</v>
      </c>
      <c r="H42" s="7">
        <v>9</v>
      </c>
      <c r="I42" s="116">
        <f t="shared" ref="I42:L44" si="1">I43</f>
        <v>20</v>
      </c>
      <c r="J42" s="115">
        <f t="shared" si="1"/>
        <v>20</v>
      </c>
      <c r="K42" s="116">
        <f t="shared" si="1"/>
        <v>20</v>
      </c>
      <c r="L42" s="115">
        <f t="shared" si="1"/>
        <v>20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51</v>
      </c>
      <c r="H43" s="7">
        <v>10</v>
      </c>
      <c r="I43" s="116">
        <f t="shared" si="1"/>
        <v>20</v>
      </c>
      <c r="J43" s="115">
        <f t="shared" si="1"/>
        <v>20</v>
      </c>
      <c r="K43" s="115">
        <f t="shared" si="1"/>
        <v>20</v>
      </c>
      <c r="L43" s="115">
        <f t="shared" si="1"/>
        <v>20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51</v>
      </c>
      <c r="H44" s="7">
        <v>11</v>
      </c>
      <c r="I44" s="115">
        <f t="shared" si="1"/>
        <v>20</v>
      </c>
      <c r="J44" s="115">
        <f t="shared" si="1"/>
        <v>20</v>
      </c>
      <c r="K44" s="115">
        <f t="shared" si="1"/>
        <v>20</v>
      </c>
      <c r="L44" s="115">
        <f t="shared" si="1"/>
        <v>20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51</v>
      </c>
      <c r="H45" s="7">
        <v>12</v>
      </c>
      <c r="I45" s="121">
        <v>20</v>
      </c>
      <c r="J45" s="120">
        <v>20</v>
      </c>
      <c r="K45" s="120">
        <v>20</v>
      </c>
      <c r="L45" s="120">
        <v>20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52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52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52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52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53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54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55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56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58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60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61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62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64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65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67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70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70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80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80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80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80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90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90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90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100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108</v>
      </c>
      <c r="H139" s="90">
        <v>106</v>
      </c>
      <c r="I139" s="116">
        <f>SUM(I140+I145+I153)</f>
        <v>8900</v>
      </c>
      <c r="J139" s="127">
        <f>SUM(J140+J145+J153)</f>
        <v>8900</v>
      </c>
      <c r="K139" s="116">
        <f>SUM(K140+K145+K153)</f>
        <v>8179.09</v>
      </c>
      <c r="L139" s="115">
        <f>SUM(L140+L145+L153)</f>
        <v>8179.09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110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117</v>
      </c>
      <c r="H153" s="90">
        <v>120</v>
      </c>
      <c r="I153" s="116">
        <f t="shared" ref="I153:L154" si="15">I154</f>
        <v>8900</v>
      </c>
      <c r="J153" s="127">
        <f t="shared" si="15"/>
        <v>8900</v>
      </c>
      <c r="K153" s="116">
        <f t="shared" si="15"/>
        <v>8179.09</v>
      </c>
      <c r="L153" s="115">
        <f t="shared" si="15"/>
        <v>8179.09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117</v>
      </c>
      <c r="H154" s="90">
        <v>121</v>
      </c>
      <c r="I154" s="125">
        <f t="shared" si="15"/>
        <v>8900</v>
      </c>
      <c r="J154" s="133">
        <f t="shared" si="15"/>
        <v>8900</v>
      </c>
      <c r="K154" s="125">
        <f t="shared" si="15"/>
        <v>8179.09</v>
      </c>
      <c r="L154" s="124">
        <f t="shared" si="15"/>
        <v>8179.09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117</v>
      </c>
      <c r="H155" s="90">
        <v>122</v>
      </c>
      <c r="I155" s="116">
        <f>SUM(I156:I157)</f>
        <v>8900</v>
      </c>
      <c r="J155" s="127">
        <f>SUM(J156:J157)</f>
        <v>8900</v>
      </c>
      <c r="K155" s="116">
        <f>SUM(K156:K157)</f>
        <v>8179.09</v>
      </c>
      <c r="L155" s="115">
        <f>SUM(L156:L157)</f>
        <v>8179.09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118</v>
      </c>
      <c r="H156" s="90">
        <v>123</v>
      </c>
      <c r="I156" s="135">
        <v>8900</v>
      </c>
      <c r="J156" s="135">
        <v>8900</v>
      </c>
      <c r="K156" s="135">
        <v>8179.09</v>
      </c>
      <c r="L156" s="135">
        <v>8179.09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120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120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130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138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139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140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142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142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145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150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160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170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170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180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190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200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180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210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200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180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220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180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220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230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231</v>
      </c>
      <c r="H368" s="90">
        <v>335</v>
      </c>
      <c r="I368" s="130">
        <f>SUM(I34+I184)</f>
        <v>15020</v>
      </c>
      <c r="J368" s="130">
        <f>SUM(J34+J184)</f>
        <v>15020</v>
      </c>
      <c r="K368" s="130">
        <f>SUM(K34+K184)</f>
        <v>14299.09</v>
      </c>
      <c r="L368" s="130">
        <f>SUM(L34+L184)</f>
        <v>14299.09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4"/>
      <c r="B370" s="154"/>
      <c r="C370" s="154"/>
      <c r="D370" s="605" t="s">
        <v>232</v>
      </c>
      <c r="E370" s="605"/>
      <c r="F370" s="605"/>
      <c r="G370" s="605"/>
      <c r="H370" s="152"/>
      <c r="I370" s="111"/>
      <c r="J370" s="109"/>
      <c r="K370" s="605" t="s">
        <v>233</v>
      </c>
      <c r="L370" s="605"/>
    </row>
    <row r="371" spans="1:12" ht="18.75" customHeight="1">
      <c r="A371" s="153" t="s">
        <v>234</v>
      </c>
      <c r="B371" s="153"/>
      <c r="C371" s="153"/>
      <c r="D371" s="153"/>
      <c r="E371" s="153"/>
      <c r="F371" s="153"/>
      <c r="G371" s="153"/>
      <c r="I371" s="147" t="s">
        <v>235</v>
      </c>
      <c r="K371" s="594" t="s">
        <v>236</v>
      </c>
      <c r="L371" s="594"/>
    </row>
    <row r="372" spans="1:12" ht="15.75" customHeight="1">
      <c r="D372" s="606" t="s">
        <v>525</v>
      </c>
      <c r="E372" s="605"/>
      <c r="F372" s="605"/>
      <c r="G372" s="605"/>
      <c r="I372" s="14"/>
      <c r="K372" s="14"/>
      <c r="L372" s="14"/>
    </row>
    <row r="373" spans="1:12" ht="15.75" customHeight="1">
      <c r="A373" s="154"/>
      <c r="B373" s="154"/>
      <c r="C373" s="154"/>
      <c r="D373" s="606" t="s">
        <v>526</v>
      </c>
      <c r="E373" s="605"/>
      <c r="F373" s="605"/>
      <c r="G373" s="605"/>
      <c r="I373" s="14"/>
      <c r="K373" s="605" t="s">
        <v>238</v>
      </c>
      <c r="L373" s="605"/>
    </row>
    <row r="374" spans="1:12" ht="24.75" customHeight="1">
      <c r="A374" s="593" t="s">
        <v>239</v>
      </c>
      <c r="B374" s="593"/>
      <c r="C374" s="593"/>
      <c r="D374" s="593"/>
      <c r="E374" s="593"/>
      <c r="F374" s="593"/>
      <c r="G374" s="593"/>
      <c r="H374" s="149"/>
      <c r="I374" s="15" t="s">
        <v>235</v>
      </c>
      <c r="K374" s="594" t="s">
        <v>236</v>
      </c>
      <c r="L374" s="594"/>
    </row>
  </sheetData>
  <sheetProtection formatCells="0" formatColumns="0" formatRows="0" insertColumns="0" insertRows="0" insertHyperlinks="0" deleteColumns="0" deleteRows="0" sort="0" autoFilter="0" pivotTables="0"/>
  <mergeCells count="31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D373:G373"/>
    <mergeCell ref="D372:G372"/>
  </mergeCells>
  <pageMargins left="0.51181102362205" right="0.31496062992126" top="0.23622047244093999" bottom="0.23622047244093999" header="0.31496062992126" footer="0.31496062992126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C3A9-3328-4379-B096-4DEDB5B2404B}">
  <dimension ref="A1:S374"/>
  <sheetViews>
    <sheetView zoomScaleNormal="100" workbookViewId="0">
      <selection activeCell="D372" sqref="D372:G373"/>
    </sheetView>
  </sheetViews>
  <sheetFormatPr defaultRowHeight="15"/>
  <cols>
    <col min="1" max="4" width="2" style="36" customWidth="1"/>
    <col min="5" max="5" width="2.140625" style="36" customWidth="1"/>
    <col min="6" max="6" width="3" style="149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51" t="s">
        <v>0</v>
      </c>
      <c r="K1" s="151"/>
      <c r="L1" s="151"/>
      <c r="M1" s="16"/>
      <c r="N1" s="151"/>
      <c r="O1" s="151"/>
    </row>
    <row r="2" spans="1:15">
      <c r="H2" s="3"/>
      <c r="I2" s="22"/>
      <c r="J2" s="151" t="s">
        <v>1</v>
      </c>
      <c r="K2" s="151"/>
      <c r="L2" s="151"/>
      <c r="M2" s="16"/>
      <c r="N2" s="151"/>
      <c r="O2" s="151"/>
    </row>
    <row r="3" spans="1:15">
      <c r="H3" s="23"/>
      <c r="I3" s="3"/>
      <c r="J3" s="151" t="s">
        <v>2</v>
      </c>
      <c r="K3" s="151"/>
      <c r="L3" s="151"/>
      <c r="M3" s="16"/>
      <c r="N3" s="151"/>
      <c r="O3" s="151"/>
    </row>
    <row r="4" spans="1:15">
      <c r="G4" s="4" t="s">
        <v>3</v>
      </c>
      <c r="H4" s="3"/>
      <c r="I4" s="22"/>
      <c r="J4" s="151" t="s">
        <v>4</v>
      </c>
      <c r="K4" s="151"/>
      <c r="L4" s="151"/>
      <c r="M4" s="16"/>
      <c r="N4" s="151"/>
      <c r="O4" s="151"/>
    </row>
    <row r="5" spans="1:15">
      <c r="H5" s="3"/>
      <c r="I5" s="22"/>
      <c r="J5" s="151" t="s">
        <v>5</v>
      </c>
      <c r="K5" s="151"/>
      <c r="L5" s="151"/>
      <c r="M5" s="16"/>
      <c r="N5" s="151"/>
      <c r="O5" s="151"/>
    </row>
    <row r="6" spans="1:15" ht="6" customHeight="1">
      <c r="H6" s="3"/>
      <c r="I6" s="22"/>
      <c r="J6" s="151"/>
      <c r="K6" s="151"/>
      <c r="L6" s="151"/>
      <c r="M6" s="16"/>
      <c r="N6" s="151"/>
      <c r="O6" s="151"/>
    </row>
    <row r="7" spans="1:15" ht="30" customHeight="1">
      <c r="A7" s="613" t="s">
        <v>6</v>
      </c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14" t="s">
        <v>7</v>
      </c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16"/>
    </row>
    <row r="10" spans="1:15">
      <c r="A10" s="615" t="s">
        <v>8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16"/>
    </row>
    <row r="11" spans="1:15" ht="7.5" customHeight="1">
      <c r="A11" s="28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6"/>
    </row>
    <row r="12" spans="1:15" ht="15.75" customHeight="1">
      <c r="A12" s="28"/>
      <c r="B12" s="151"/>
      <c r="C12" s="151"/>
      <c r="D12" s="151"/>
      <c r="E12" s="151"/>
      <c r="F12" s="151"/>
      <c r="G12" s="620" t="s">
        <v>9</v>
      </c>
      <c r="H12" s="620"/>
      <c r="I12" s="620"/>
      <c r="J12" s="620"/>
      <c r="K12" s="620"/>
      <c r="L12" s="151"/>
      <c r="M12" s="16"/>
    </row>
    <row r="13" spans="1:15" ht="15.75" customHeight="1">
      <c r="A13" s="621" t="s">
        <v>10</v>
      </c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16"/>
    </row>
    <row r="14" spans="1:15" ht="12" customHeight="1">
      <c r="G14" s="622" t="s">
        <v>11</v>
      </c>
      <c r="H14" s="622"/>
      <c r="I14" s="622"/>
      <c r="J14" s="622"/>
      <c r="K14" s="622"/>
      <c r="M14" s="16"/>
    </row>
    <row r="15" spans="1:15">
      <c r="G15" s="615" t="s">
        <v>12</v>
      </c>
      <c r="H15" s="615"/>
      <c r="I15" s="615"/>
      <c r="J15" s="615"/>
      <c r="K15" s="615"/>
    </row>
    <row r="16" spans="1:15" ht="15.75" customHeight="1">
      <c r="B16" s="621" t="s">
        <v>13</v>
      </c>
      <c r="C16" s="621"/>
      <c r="D16" s="621"/>
      <c r="E16" s="621"/>
      <c r="F16" s="621"/>
      <c r="G16" s="621"/>
      <c r="H16" s="621"/>
      <c r="I16" s="621"/>
      <c r="J16" s="621"/>
      <c r="K16" s="621"/>
      <c r="L16" s="621"/>
    </row>
    <row r="17" spans="1:13" ht="7.5" customHeight="1"/>
    <row r="18" spans="1:13">
      <c r="G18" s="622" t="s">
        <v>14</v>
      </c>
      <c r="H18" s="622"/>
      <c r="I18" s="622"/>
      <c r="J18" s="622"/>
      <c r="K18" s="622"/>
    </row>
    <row r="19" spans="1:13">
      <c r="G19" s="623" t="s">
        <v>15</v>
      </c>
      <c r="H19" s="623"/>
      <c r="I19" s="623"/>
      <c r="J19" s="623"/>
      <c r="K19" s="623"/>
    </row>
    <row r="20" spans="1:13" ht="6.75" customHeight="1">
      <c r="G20" s="151"/>
      <c r="H20" s="151"/>
      <c r="I20" s="151"/>
      <c r="J20" s="151"/>
      <c r="K20" s="151"/>
    </row>
    <row r="21" spans="1:13">
      <c r="B21" s="22"/>
      <c r="C21" s="22"/>
      <c r="D21" s="22"/>
      <c r="E21" s="624" t="s">
        <v>255</v>
      </c>
      <c r="F21" s="624"/>
      <c r="G21" s="624"/>
      <c r="H21" s="624"/>
      <c r="I21" s="624"/>
      <c r="J21" s="624"/>
      <c r="K21" s="624"/>
      <c r="L21" s="22"/>
    </row>
    <row r="22" spans="1:13" ht="15" customHeight="1">
      <c r="A22" s="625" t="s">
        <v>17</v>
      </c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30"/>
    </row>
    <row r="23" spans="1:13">
      <c r="F23" s="36"/>
      <c r="J23" s="5"/>
      <c r="K23" s="13"/>
      <c r="L23" s="6" t="s">
        <v>18</v>
      </c>
      <c r="M23" s="30"/>
    </row>
    <row r="24" spans="1:13">
      <c r="F24" s="36"/>
      <c r="J24" s="31" t="s">
        <v>19</v>
      </c>
      <c r="K24" s="23"/>
      <c r="L24" s="32"/>
      <c r="M24" s="30"/>
    </row>
    <row r="25" spans="1:13">
      <c r="E25" s="151"/>
      <c r="F25" s="150"/>
      <c r="I25" s="34"/>
      <c r="J25" s="34"/>
      <c r="K25" s="35" t="s">
        <v>20</v>
      </c>
      <c r="L25" s="32"/>
      <c r="M25" s="30"/>
    </row>
    <row r="26" spans="1:13">
      <c r="A26" s="607" t="s">
        <v>260</v>
      </c>
      <c r="B26" s="607"/>
      <c r="C26" s="607"/>
      <c r="D26" s="607"/>
      <c r="E26" s="607"/>
      <c r="F26" s="607"/>
      <c r="G26" s="607"/>
      <c r="H26" s="607"/>
      <c r="I26" s="607"/>
      <c r="K26" s="35" t="s">
        <v>22</v>
      </c>
      <c r="L26" s="37" t="s">
        <v>23</v>
      </c>
      <c r="M26" s="30"/>
    </row>
    <row r="27" spans="1:13" ht="29.1" customHeight="1">
      <c r="A27" s="607" t="s">
        <v>259</v>
      </c>
      <c r="B27" s="607"/>
      <c r="C27" s="607"/>
      <c r="D27" s="607"/>
      <c r="E27" s="607"/>
      <c r="F27" s="607"/>
      <c r="G27" s="607"/>
      <c r="H27" s="607"/>
      <c r="I27" s="607"/>
      <c r="J27" s="148" t="s">
        <v>25</v>
      </c>
      <c r="K27" s="113" t="s">
        <v>252</v>
      </c>
      <c r="L27" s="32"/>
      <c r="M27" s="30"/>
    </row>
    <row r="28" spans="1:13">
      <c r="F28" s="36"/>
      <c r="G28" s="39" t="s">
        <v>27</v>
      </c>
      <c r="H28" s="102" t="s">
        <v>251</v>
      </c>
      <c r="I28" s="103"/>
      <c r="J28" s="42"/>
      <c r="K28" s="32"/>
      <c r="L28" s="32"/>
      <c r="M28" s="30"/>
    </row>
    <row r="29" spans="1:13">
      <c r="F29" s="36"/>
      <c r="G29" s="619" t="s">
        <v>29</v>
      </c>
      <c r="H29" s="619"/>
      <c r="I29" s="114" t="s">
        <v>241</v>
      </c>
      <c r="J29" s="43" t="s">
        <v>32</v>
      </c>
      <c r="K29" s="32" t="s">
        <v>32</v>
      </c>
      <c r="L29" s="32" t="s">
        <v>249</v>
      </c>
      <c r="M29" s="30"/>
    </row>
    <row r="30" spans="1:13">
      <c r="A30" s="612" t="s">
        <v>247</v>
      </c>
      <c r="B30" s="612"/>
      <c r="C30" s="612"/>
      <c r="D30" s="612"/>
      <c r="E30" s="612"/>
      <c r="F30" s="612"/>
      <c r="G30" s="612"/>
      <c r="H30" s="612"/>
      <c r="I30" s="612"/>
      <c r="J30" s="44"/>
      <c r="K30" s="44"/>
      <c r="L30" s="45" t="s">
        <v>34</v>
      </c>
      <c r="M30" s="46"/>
    </row>
    <row r="31" spans="1:13" ht="27" customHeight="1">
      <c r="A31" s="595" t="s">
        <v>35</v>
      </c>
      <c r="B31" s="596"/>
      <c r="C31" s="596"/>
      <c r="D31" s="596"/>
      <c r="E31" s="596"/>
      <c r="F31" s="596"/>
      <c r="G31" s="599" t="s">
        <v>36</v>
      </c>
      <c r="H31" s="601" t="s">
        <v>37</v>
      </c>
      <c r="I31" s="603" t="s">
        <v>38</v>
      </c>
      <c r="J31" s="604"/>
      <c r="K31" s="608" t="s">
        <v>39</v>
      </c>
      <c r="L31" s="610" t="s">
        <v>40</v>
      </c>
      <c r="M31" s="46"/>
    </row>
    <row r="32" spans="1:13" ht="58.5" customHeight="1">
      <c r="A32" s="597"/>
      <c r="B32" s="598"/>
      <c r="C32" s="598"/>
      <c r="D32" s="598"/>
      <c r="E32" s="598"/>
      <c r="F32" s="598"/>
      <c r="G32" s="600"/>
      <c r="H32" s="602"/>
      <c r="I32" s="47" t="s">
        <v>41</v>
      </c>
      <c r="J32" s="48" t="s">
        <v>42</v>
      </c>
      <c r="K32" s="609"/>
      <c r="L32" s="611"/>
    </row>
    <row r="33" spans="1:15">
      <c r="A33" s="616" t="s">
        <v>43</v>
      </c>
      <c r="B33" s="617"/>
      <c r="C33" s="617"/>
      <c r="D33" s="617"/>
      <c r="E33" s="617"/>
      <c r="F33" s="618"/>
      <c r="G33" s="7">
        <v>2</v>
      </c>
      <c r="H33" s="8">
        <v>3</v>
      </c>
      <c r="I33" s="9" t="s">
        <v>44</v>
      </c>
      <c r="J33" s="10" t="s">
        <v>45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46</v>
      </c>
      <c r="H34" s="7">
        <v>1</v>
      </c>
      <c r="I34" s="115">
        <f>SUM(I35+I46+I65+I86+I93+I113+I139+I158+I168)</f>
        <v>10200</v>
      </c>
      <c r="J34" s="115">
        <f>SUM(J35+J46+J65+J86+J93+J113+J139+J158+J168)</f>
        <v>10200</v>
      </c>
      <c r="K34" s="116">
        <f>SUM(K35+K46+K65+K86+K93+K113+K139+K158+K168)</f>
        <v>10196.44</v>
      </c>
      <c r="L34" s="115">
        <f>SUM(L35+L46+L65+L86+L93+L113+L139+L158+L168)</f>
        <v>10196.44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47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48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48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49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49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50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50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51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51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51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51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52</v>
      </c>
      <c r="H46" s="7">
        <v>13</v>
      </c>
      <c r="I46" s="122">
        <f t="shared" ref="I46:L48" si="2">I47</f>
        <v>10200</v>
      </c>
      <c r="J46" s="123">
        <f t="shared" si="2"/>
        <v>10200</v>
      </c>
      <c r="K46" s="122">
        <f t="shared" si="2"/>
        <v>10196.44</v>
      </c>
      <c r="L46" s="122">
        <f t="shared" si="2"/>
        <v>10196.44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52</v>
      </c>
      <c r="H47" s="7">
        <v>14</v>
      </c>
      <c r="I47" s="115">
        <f t="shared" si="2"/>
        <v>10200</v>
      </c>
      <c r="J47" s="116">
        <f t="shared" si="2"/>
        <v>10200</v>
      </c>
      <c r="K47" s="115">
        <f t="shared" si="2"/>
        <v>10196.44</v>
      </c>
      <c r="L47" s="116">
        <f t="shared" si="2"/>
        <v>10196.44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52</v>
      </c>
      <c r="H48" s="7">
        <v>15</v>
      </c>
      <c r="I48" s="115">
        <f t="shared" si="2"/>
        <v>10200</v>
      </c>
      <c r="J48" s="116">
        <f t="shared" si="2"/>
        <v>10200</v>
      </c>
      <c r="K48" s="118">
        <f t="shared" si="2"/>
        <v>10196.44</v>
      </c>
      <c r="L48" s="118">
        <f t="shared" si="2"/>
        <v>10196.44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52</v>
      </c>
      <c r="H49" s="7">
        <v>16</v>
      </c>
      <c r="I49" s="124">
        <f>SUM(I50:I64)</f>
        <v>10200</v>
      </c>
      <c r="J49" s="124">
        <f>SUM(J50:J64)</f>
        <v>10200</v>
      </c>
      <c r="K49" s="125">
        <f>SUM(K50:K64)</f>
        <v>10196.44</v>
      </c>
      <c r="L49" s="125">
        <f>SUM(L50:L64)</f>
        <v>10196.44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53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54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55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56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58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60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61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62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64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65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67</v>
      </c>
      <c r="H64" s="7">
        <v>31</v>
      </c>
      <c r="I64" s="121">
        <v>10200</v>
      </c>
      <c r="J64" s="120">
        <v>10200</v>
      </c>
      <c r="K64" s="120">
        <v>10196.44</v>
      </c>
      <c r="L64" s="120">
        <v>10196.44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70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70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80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80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80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80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90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90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90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100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108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110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117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117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117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118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120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120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130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138</v>
      </c>
      <c r="H184" s="90">
        <v>151</v>
      </c>
      <c r="I184" s="115">
        <f>SUM(I185+I238+I303)</f>
        <v>120000</v>
      </c>
      <c r="J184" s="127">
        <f>SUM(J185+J238+J303)</f>
        <v>120000</v>
      </c>
      <c r="K184" s="116">
        <f>SUM(K185+K238+K303)</f>
        <v>119999.95</v>
      </c>
      <c r="L184" s="115">
        <f>SUM(L185+L238+L303)</f>
        <v>119999.95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139</v>
      </c>
      <c r="H185" s="90">
        <v>152</v>
      </c>
      <c r="I185" s="115">
        <f>SUM(I186+I209+I216+I228+I232)</f>
        <v>120000</v>
      </c>
      <c r="J185" s="122">
        <f>SUM(J186+J209+J216+J228+J232)</f>
        <v>120000</v>
      </c>
      <c r="K185" s="122">
        <f>SUM(K186+K209+K216+K228+K232)</f>
        <v>119999.95</v>
      </c>
      <c r="L185" s="122">
        <f>SUM(L186+L209+L216+L228+L232)</f>
        <v>119999.95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140</v>
      </c>
      <c r="H186" s="90">
        <v>153</v>
      </c>
      <c r="I186" s="122">
        <f>SUM(I187+I190+I195+I201+I206)</f>
        <v>120000</v>
      </c>
      <c r="J186" s="127">
        <f>SUM(J187+J190+J195+J201+J206)</f>
        <v>120000</v>
      </c>
      <c r="K186" s="116">
        <f>SUM(K187+K190+K195+K201+K206)</f>
        <v>119999.95</v>
      </c>
      <c r="L186" s="115">
        <f>SUM(L187+L190+L195+L201+L206)</f>
        <v>119999.95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142</v>
      </c>
      <c r="H190" s="90">
        <v>157</v>
      </c>
      <c r="I190" s="122">
        <f>I191</f>
        <v>120000</v>
      </c>
      <c r="J190" s="128">
        <f>J191</f>
        <v>120000</v>
      </c>
      <c r="K190" s="123">
        <f>K191</f>
        <v>119999.95</v>
      </c>
      <c r="L190" s="122">
        <f>L191</f>
        <v>119999.95</v>
      </c>
    </row>
    <row r="191" spans="1:12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142</v>
      </c>
      <c r="H191" s="90">
        <v>158</v>
      </c>
      <c r="I191" s="115">
        <f>SUM(I192:I194)</f>
        <v>120000</v>
      </c>
      <c r="J191" s="127">
        <f>SUM(J192:J194)</f>
        <v>120000</v>
      </c>
      <c r="K191" s="116">
        <f>SUM(K192:K194)</f>
        <v>119999.95</v>
      </c>
      <c r="L191" s="115">
        <f>SUM(L192:L194)</f>
        <v>119999.95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145</v>
      </c>
      <c r="H194" s="90">
        <v>161</v>
      </c>
      <c r="I194" s="119">
        <v>120000</v>
      </c>
      <c r="J194" s="119">
        <v>120000</v>
      </c>
      <c r="K194" s="119">
        <v>119999.95</v>
      </c>
      <c r="L194" s="139">
        <v>119999.95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150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160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170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170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180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190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200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180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210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200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180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220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180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220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230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231</v>
      </c>
      <c r="H368" s="90">
        <v>335</v>
      </c>
      <c r="I368" s="130">
        <f>SUM(I34+I184)</f>
        <v>130200</v>
      </c>
      <c r="J368" s="130">
        <f>SUM(J34+J184)</f>
        <v>130200</v>
      </c>
      <c r="K368" s="130">
        <f>SUM(K34+K184)</f>
        <v>130196.39</v>
      </c>
      <c r="L368" s="130">
        <f>SUM(L34+L184)</f>
        <v>130196.39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4"/>
      <c r="B370" s="154"/>
      <c r="C370" s="154"/>
      <c r="D370" s="605" t="s">
        <v>232</v>
      </c>
      <c r="E370" s="605"/>
      <c r="F370" s="605"/>
      <c r="G370" s="605"/>
      <c r="H370" s="152"/>
      <c r="I370" s="111"/>
      <c r="J370" s="109"/>
      <c r="K370" s="605" t="s">
        <v>233</v>
      </c>
      <c r="L370" s="605"/>
    </row>
    <row r="371" spans="1:12" ht="18.75" customHeight="1">
      <c r="A371" s="153" t="s">
        <v>234</v>
      </c>
      <c r="B371" s="153"/>
      <c r="C371" s="153"/>
      <c r="D371" s="153"/>
      <c r="E371" s="153"/>
      <c r="F371" s="153"/>
      <c r="G371" s="153"/>
      <c r="I371" s="147" t="s">
        <v>235</v>
      </c>
      <c r="K371" s="594" t="s">
        <v>236</v>
      </c>
      <c r="L371" s="594"/>
    </row>
    <row r="372" spans="1:12" ht="15.75" customHeight="1">
      <c r="D372" s="606" t="s">
        <v>525</v>
      </c>
      <c r="E372" s="605"/>
      <c r="F372" s="605"/>
      <c r="G372" s="605"/>
      <c r="I372" s="14"/>
      <c r="K372" s="14"/>
      <c r="L372" s="14"/>
    </row>
    <row r="373" spans="1:12" ht="15.75" customHeight="1">
      <c r="A373" s="154"/>
      <c r="B373" s="154"/>
      <c r="C373" s="154"/>
      <c r="D373" s="606" t="s">
        <v>526</v>
      </c>
      <c r="E373" s="605"/>
      <c r="F373" s="605"/>
      <c r="G373" s="605"/>
      <c r="I373" s="14"/>
      <c r="K373" s="605" t="s">
        <v>238</v>
      </c>
      <c r="L373" s="605"/>
    </row>
    <row r="374" spans="1:12" ht="24.75" customHeight="1">
      <c r="A374" s="593" t="s">
        <v>239</v>
      </c>
      <c r="B374" s="593"/>
      <c r="C374" s="593"/>
      <c r="D374" s="593"/>
      <c r="E374" s="593"/>
      <c r="F374" s="593"/>
      <c r="G374" s="593"/>
      <c r="H374" s="149"/>
      <c r="I374" s="15" t="s">
        <v>235</v>
      </c>
      <c r="K374" s="594" t="s">
        <v>236</v>
      </c>
      <c r="L374" s="594"/>
    </row>
  </sheetData>
  <sheetProtection formatCells="0" formatColumns="0" formatRows="0" insertColumns="0" insertRows="0" insertHyperlinks="0" deleteColumns="0" deleteRows="0" sort="0" autoFilter="0" pivotTables="0"/>
  <mergeCells count="31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D373:G373"/>
    <mergeCell ref="D372:G372"/>
  </mergeCells>
  <pageMargins left="0.51181102362205" right="0.31496062992126" top="0.23622047244093999" bottom="0.23622047244093999" header="0.31496062992126" footer="0.31496062992126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B5C66-0CCA-4A5B-9388-35D06B9961C6}">
  <dimension ref="A1:S374"/>
  <sheetViews>
    <sheetView topLeftCell="A16" zoomScaleNormal="100" workbookViewId="0">
      <selection activeCell="D372" sqref="D372:G373"/>
    </sheetView>
  </sheetViews>
  <sheetFormatPr defaultRowHeight="15"/>
  <cols>
    <col min="1" max="4" width="2" style="36" customWidth="1"/>
    <col min="5" max="5" width="2.140625" style="36" customWidth="1"/>
    <col min="6" max="6" width="3" style="149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51" t="s">
        <v>0</v>
      </c>
      <c r="K1" s="151"/>
      <c r="L1" s="151"/>
      <c r="M1" s="16"/>
      <c r="N1" s="151"/>
      <c r="O1" s="151"/>
    </row>
    <row r="2" spans="1:15">
      <c r="H2" s="3"/>
      <c r="I2" s="22"/>
      <c r="J2" s="151" t="s">
        <v>1</v>
      </c>
      <c r="K2" s="151"/>
      <c r="L2" s="151"/>
      <c r="M2" s="16"/>
      <c r="N2" s="151"/>
      <c r="O2" s="151"/>
    </row>
    <row r="3" spans="1:15">
      <c r="H3" s="23"/>
      <c r="I3" s="3"/>
      <c r="J3" s="151" t="s">
        <v>2</v>
      </c>
      <c r="K3" s="151"/>
      <c r="L3" s="151"/>
      <c r="M3" s="16"/>
      <c r="N3" s="151"/>
      <c r="O3" s="151"/>
    </row>
    <row r="4" spans="1:15">
      <c r="G4" s="4" t="s">
        <v>3</v>
      </c>
      <c r="H4" s="3"/>
      <c r="I4" s="22"/>
      <c r="J4" s="151" t="s">
        <v>4</v>
      </c>
      <c r="K4" s="151"/>
      <c r="L4" s="151"/>
      <c r="M4" s="16"/>
      <c r="N4" s="151"/>
      <c r="O4" s="151"/>
    </row>
    <row r="5" spans="1:15">
      <c r="H5" s="3"/>
      <c r="I5" s="22"/>
      <c r="J5" s="151" t="s">
        <v>5</v>
      </c>
      <c r="K5" s="151"/>
      <c r="L5" s="151"/>
      <c r="M5" s="16"/>
      <c r="N5" s="151"/>
      <c r="O5" s="151"/>
    </row>
    <row r="6" spans="1:15" ht="6" customHeight="1">
      <c r="H6" s="3"/>
      <c r="I6" s="22"/>
      <c r="J6" s="151"/>
      <c r="K6" s="151"/>
      <c r="L6" s="151"/>
      <c r="M6" s="16"/>
      <c r="N6" s="151"/>
      <c r="O6" s="151"/>
    </row>
    <row r="7" spans="1:15" ht="30" customHeight="1">
      <c r="A7" s="613" t="s">
        <v>6</v>
      </c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14" t="s">
        <v>7</v>
      </c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16"/>
    </row>
    <row r="10" spans="1:15">
      <c r="A10" s="615" t="s">
        <v>8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16"/>
    </row>
    <row r="11" spans="1:15" ht="7.5" customHeight="1">
      <c r="A11" s="28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6"/>
    </row>
    <row r="12" spans="1:15" ht="15.75" customHeight="1">
      <c r="A12" s="28"/>
      <c r="B12" s="151"/>
      <c r="C12" s="151"/>
      <c r="D12" s="151"/>
      <c r="E12" s="151"/>
      <c r="F12" s="151"/>
      <c r="G12" s="620" t="s">
        <v>9</v>
      </c>
      <c r="H12" s="620"/>
      <c r="I12" s="620"/>
      <c r="J12" s="620"/>
      <c r="K12" s="620"/>
      <c r="L12" s="151"/>
      <c r="M12" s="16"/>
    </row>
    <row r="13" spans="1:15" ht="15.75" customHeight="1">
      <c r="A13" s="621" t="s">
        <v>10</v>
      </c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16"/>
    </row>
    <row r="14" spans="1:15" ht="12" customHeight="1">
      <c r="G14" s="622" t="s">
        <v>11</v>
      </c>
      <c r="H14" s="622"/>
      <c r="I14" s="622"/>
      <c r="J14" s="622"/>
      <c r="K14" s="622"/>
      <c r="M14" s="16"/>
    </row>
    <row r="15" spans="1:15">
      <c r="G15" s="615" t="s">
        <v>12</v>
      </c>
      <c r="H15" s="615"/>
      <c r="I15" s="615"/>
      <c r="J15" s="615"/>
      <c r="K15" s="615"/>
    </row>
    <row r="16" spans="1:15" ht="15.75" customHeight="1">
      <c r="B16" s="621" t="s">
        <v>13</v>
      </c>
      <c r="C16" s="621"/>
      <c r="D16" s="621"/>
      <c r="E16" s="621"/>
      <c r="F16" s="621"/>
      <c r="G16" s="621"/>
      <c r="H16" s="621"/>
      <c r="I16" s="621"/>
      <c r="J16" s="621"/>
      <c r="K16" s="621"/>
      <c r="L16" s="621"/>
    </row>
    <row r="17" spans="1:13" ht="7.5" customHeight="1"/>
    <row r="18" spans="1:13">
      <c r="G18" s="622" t="s">
        <v>14</v>
      </c>
      <c r="H18" s="622"/>
      <c r="I18" s="622"/>
      <c r="J18" s="622"/>
      <c r="K18" s="622"/>
    </row>
    <row r="19" spans="1:13">
      <c r="G19" s="623" t="s">
        <v>15</v>
      </c>
      <c r="H19" s="623"/>
      <c r="I19" s="623"/>
      <c r="J19" s="623"/>
      <c r="K19" s="623"/>
    </row>
    <row r="20" spans="1:13" ht="6.75" customHeight="1">
      <c r="G20" s="151"/>
      <c r="H20" s="151"/>
      <c r="I20" s="151"/>
      <c r="J20" s="151"/>
      <c r="K20" s="151"/>
    </row>
    <row r="21" spans="1:13">
      <c r="B21" s="22"/>
      <c r="C21" s="22"/>
      <c r="D21" s="22"/>
      <c r="E21" s="624" t="s">
        <v>246</v>
      </c>
      <c r="F21" s="624"/>
      <c r="G21" s="624"/>
      <c r="H21" s="624"/>
      <c r="I21" s="624"/>
      <c r="J21" s="624"/>
      <c r="K21" s="624"/>
      <c r="L21" s="22"/>
    </row>
    <row r="22" spans="1:13" ht="15" customHeight="1">
      <c r="A22" s="625" t="s">
        <v>17</v>
      </c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30"/>
    </row>
    <row r="23" spans="1:13">
      <c r="F23" s="36"/>
      <c r="J23" s="5"/>
      <c r="K23" s="13"/>
      <c r="L23" s="6" t="s">
        <v>18</v>
      </c>
      <c r="M23" s="30"/>
    </row>
    <row r="24" spans="1:13">
      <c r="F24" s="36"/>
      <c r="J24" s="31" t="s">
        <v>19</v>
      </c>
      <c r="K24" s="23"/>
      <c r="L24" s="32"/>
      <c r="M24" s="30"/>
    </row>
    <row r="25" spans="1:13">
      <c r="E25" s="151"/>
      <c r="F25" s="150"/>
      <c r="I25" s="34"/>
      <c r="J25" s="34"/>
      <c r="K25" s="35" t="s">
        <v>20</v>
      </c>
      <c r="L25" s="32"/>
      <c r="M25" s="30"/>
    </row>
    <row r="26" spans="1:13">
      <c r="A26" s="607" t="s">
        <v>245</v>
      </c>
      <c r="B26" s="607"/>
      <c r="C26" s="607"/>
      <c r="D26" s="607"/>
      <c r="E26" s="607"/>
      <c r="F26" s="607"/>
      <c r="G26" s="607"/>
      <c r="H26" s="607"/>
      <c r="I26" s="607"/>
      <c r="K26" s="35" t="s">
        <v>22</v>
      </c>
      <c r="L26" s="37" t="s">
        <v>23</v>
      </c>
      <c r="M26" s="30"/>
    </row>
    <row r="27" spans="1:13" ht="29.1" customHeight="1">
      <c r="A27" s="607" t="s">
        <v>258</v>
      </c>
      <c r="B27" s="607"/>
      <c r="C27" s="607"/>
      <c r="D27" s="607"/>
      <c r="E27" s="607"/>
      <c r="F27" s="607"/>
      <c r="G27" s="607"/>
      <c r="H27" s="607"/>
      <c r="I27" s="607"/>
      <c r="J27" s="148" t="s">
        <v>25</v>
      </c>
      <c r="K27" s="113" t="s">
        <v>243</v>
      </c>
      <c r="L27" s="32"/>
      <c r="M27" s="30"/>
    </row>
    <row r="28" spans="1:13">
      <c r="F28" s="36"/>
      <c r="G28" s="39" t="s">
        <v>27</v>
      </c>
      <c r="H28" s="102" t="s">
        <v>251</v>
      </c>
      <c r="I28" s="103"/>
      <c r="J28" s="42"/>
      <c r="K28" s="32"/>
      <c r="L28" s="32"/>
      <c r="M28" s="30"/>
    </row>
    <row r="29" spans="1:13">
      <c r="F29" s="36"/>
      <c r="G29" s="619" t="s">
        <v>29</v>
      </c>
      <c r="H29" s="619"/>
      <c r="I29" s="114" t="s">
        <v>241</v>
      </c>
      <c r="J29" s="43" t="s">
        <v>32</v>
      </c>
      <c r="K29" s="32" t="s">
        <v>32</v>
      </c>
      <c r="L29" s="32" t="s">
        <v>32</v>
      </c>
      <c r="M29" s="30"/>
    </row>
    <row r="30" spans="1:13">
      <c r="A30" s="612" t="s">
        <v>247</v>
      </c>
      <c r="B30" s="612"/>
      <c r="C30" s="612"/>
      <c r="D30" s="612"/>
      <c r="E30" s="612"/>
      <c r="F30" s="612"/>
      <c r="G30" s="612"/>
      <c r="H30" s="612"/>
      <c r="I30" s="612"/>
      <c r="J30" s="44"/>
      <c r="K30" s="44"/>
      <c r="L30" s="45" t="s">
        <v>34</v>
      </c>
      <c r="M30" s="46"/>
    </row>
    <row r="31" spans="1:13" ht="27" customHeight="1">
      <c r="A31" s="595" t="s">
        <v>35</v>
      </c>
      <c r="B31" s="596"/>
      <c r="C31" s="596"/>
      <c r="D31" s="596"/>
      <c r="E31" s="596"/>
      <c r="F31" s="596"/>
      <c r="G31" s="599" t="s">
        <v>36</v>
      </c>
      <c r="H31" s="601" t="s">
        <v>37</v>
      </c>
      <c r="I31" s="603" t="s">
        <v>38</v>
      </c>
      <c r="J31" s="604"/>
      <c r="K31" s="608" t="s">
        <v>39</v>
      </c>
      <c r="L31" s="610" t="s">
        <v>40</v>
      </c>
      <c r="M31" s="46"/>
    </row>
    <row r="32" spans="1:13" ht="58.5" customHeight="1">
      <c r="A32" s="597"/>
      <c r="B32" s="598"/>
      <c r="C32" s="598"/>
      <c r="D32" s="598"/>
      <c r="E32" s="598"/>
      <c r="F32" s="598"/>
      <c r="G32" s="600"/>
      <c r="H32" s="602"/>
      <c r="I32" s="47" t="s">
        <v>41</v>
      </c>
      <c r="J32" s="48" t="s">
        <v>42</v>
      </c>
      <c r="K32" s="609"/>
      <c r="L32" s="611"/>
    </row>
    <row r="33" spans="1:15">
      <c r="A33" s="616" t="s">
        <v>43</v>
      </c>
      <c r="B33" s="617"/>
      <c r="C33" s="617"/>
      <c r="D33" s="617"/>
      <c r="E33" s="617"/>
      <c r="F33" s="618"/>
      <c r="G33" s="7">
        <v>2</v>
      </c>
      <c r="H33" s="8">
        <v>3</v>
      </c>
      <c r="I33" s="9" t="s">
        <v>44</v>
      </c>
      <c r="J33" s="10" t="s">
        <v>45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46</v>
      </c>
      <c r="H34" s="7">
        <v>1</v>
      </c>
      <c r="I34" s="115">
        <f>SUM(I35+I46+I65+I86+I93+I113+I139+I158+I168)</f>
        <v>33200</v>
      </c>
      <c r="J34" s="115">
        <f>SUM(J35+J46+J65+J86+J93+J113+J139+J158+J168)</f>
        <v>33200</v>
      </c>
      <c r="K34" s="116">
        <f>SUM(K35+K46+K65+K86+K93+K113+K139+K158+K168)</f>
        <v>33176</v>
      </c>
      <c r="L34" s="115">
        <f>SUM(L35+L46+L65+L86+L93+L113+L139+L158+L168)</f>
        <v>33176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47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48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48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49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49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50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50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51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51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51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51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52</v>
      </c>
      <c r="H46" s="7">
        <v>13</v>
      </c>
      <c r="I46" s="122">
        <f t="shared" ref="I46:L48" si="2">I47</f>
        <v>33200</v>
      </c>
      <c r="J46" s="123">
        <f t="shared" si="2"/>
        <v>33200</v>
      </c>
      <c r="K46" s="122">
        <f t="shared" si="2"/>
        <v>33176</v>
      </c>
      <c r="L46" s="122">
        <f t="shared" si="2"/>
        <v>33176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52</v>
      </c>
      <c r="H47" s="7">
        <v>14</v>
      </c>
      <c r="I47" s="115">
        <f t="shared" si="2"/>
        <v>33200</v>
      </c>
      <c r="J47" s="116">
        <f t="shared" si="2"/>
        <v>33200</v>
      </c>
      <c r="K47" s="115">
        <f t="shared" si="2"/>
        <v>33176</v>
      </c>
      <c r="L47" s="116">
        <f t="shared" si="2"/>
        <v>33176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52</v>
      </c>
      <c r="H48" s="7">
        <v>15</v>
      </c>
      <c r="I48" s="115">
        <f t="shared" si="2"/>
        <v>33200</v>
      </c>
      <c r="J48" s="116">
        <f t="shared" si="2"/>
        <v>33200</v>
      </c>
      <c r="K48" s="118">
        <f t="shared" si="2"/>
        <v>33176</v>
      </c>
      <c r="L48" s="118">
        <f t="shared" si="2"/>
        <v>33176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52</v>
      </c>
      <c r="H49" s="7">
        <v>16</v>
      </c>
      <c r="I49" s="124">
        <f>SUM(I50:I64)</f>
        <v>33200</v>
      </c>
      <c r="J49" s="124">
        <f>SUM(J50:J64)</f>
        <v>33200</v>
      </c>
      <c r="K49" s="125">
        <f>SUM(K50:K64)</f>
        <v>33176</v>
      </c>
      <c r="L49" s="125">
        <f>SUM(L50:L64)</f>
        <v>33176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53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54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55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56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58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60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61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62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64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65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67</v>
      </c>
      <c r="H64" s="7">
        <v>31</v>
      </c>
      <c r="I64" s="121">
        <v>33200</v>
      </c>
      <c r="J64" s="120">
        <v>33200</v>
      </c>
      <c r="K64" s="120">
        <v>33176</v>
      </c>
      <c r="L64" s="120">
        <v>33176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70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70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80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80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80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80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90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90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90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100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108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110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117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117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117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118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120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120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130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138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139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140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142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142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145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150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160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170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170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180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190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200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180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210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200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180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220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180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220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230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231</v>
      </c>
      <c r="H368" s="90">
        <v>335</v>
      </c>
      <c r="I368" s="130">
        <f>SUM(I34+I184)</f>
        <v>33200</v>
      </c>
      <c r="J368" s="130">
        <f>SUM(J34+J184)</f>
        <v>33200</v>
      </c>
      <c r="K368" s="130">
        <f>SUM(K34+K184)</f>
        <v>33176</v>
      </c>
      <c r="L368" s="130">
        <f>SUM(L34+L184)</f>
        <v>33176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4"/>
      <c r="B370" s="154"/>
      <c r="C370" s="154"/>
      <c r="D370" s="605" t="s">
        <v>232</v>
      </c>
      <c r="E370" s="605"/>
      <c r="F370" s="605"/>
      <c r="G370" s="605"/>
      <c r="H370" s="152"/>
      <c r="I370" s="111"/>
      <c r="J370" s="109"/>
      <c r="K370" s="605" t="s">
        <v>233</v>
      </c>
      <c r="L370" s="605"/>
    </row>
    <row r="371" spans="1:12" ht="18.75" customHeight="1">
      <c r="A371" s="153" t="s">
        <v>234</v>
      </c>
      <c r="B371" s="153"/>
      <c r="C371" s="153"/>
      <c r="D371" s="153"/>
      <c r="E371" s="153"/>
      <c r="F371" s="153"/>
      <c r="G371" s="153"/>
      <c r="I371" s="147" t="s">
        <v>235</v>
      </c>
      <c r="K371" s="594" t="s">
        <v>236</v>
      </c>
      <c r="L371" s="594"/>
    </row>
    <row r="372" spans="1:12" ht="15.75" customHeight="1">
      <c r="D372" s="606" t="s">
        <v>525</v>
      </c>
      <c r="E372" s="605"/>
      <c r="F372" s="605"/>
      <c r="G372" s="605"/>
      <c r="I372" s="14"/>
      <c r="K372" s="14"/>
      <c r="L372" s="14"/>
    </row>
    <row r="373" spans="1:12" ht="15.75" customHeight="1">
      <c r="A373" s="154"/>
      <c r="B373" s="154"/>
      <c r="C373" s="154"/>
      <c r="D373" s="606" t="s">
        <v>526</v>
      </c>
      <c r="E373" s="605"/>
      <c r="F373" s="605"/>
      <c r="G373" s="605"/>
      <c r="I373" s="14"/>
      <c r="K373" s="605" t="s">
        <v>238</v>
      </c>
      <c r="L373" s="605"/>
    </row>
    <row r="374" spans="1:12" ht="24.75" customHeight="1">
      <c r="A374" s="593" t="s">
        <v>239</v>
      </c>
      <c r="B374" s="593"/>
      <c r="C374" s="593"/>
      <c r="D374" s="593"/>
      <c r="E374" s="593"/>
      <c r="F374" s="593"/>
      <c r="G374" s="593"/>
      <c r="H374" s="149"/>
      <c r="I374" s="15" t="s">
        <v>235</v>
      </c>
      <c r="K374" s="594" t="s">
        <v>236</v>
      </c>
      <c r="L374" s="594"/>
    </row>
  </sheetData>
  <sheetProtection formatCells="0" formatColumns="0" formatRows="0" insertColumns="0" insertRows="0" insertHyperlinks="0" deleteColumns="0" deleteRows="0" sort="0" autoFilter="0" pivotTables="0"/>
  <mergeCells count="31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D373:G373"/>
    <mergeCell ref="D372:G372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opLeftCell="A22" zoomScaleNormal="100" workbookViewId="0">
      <selection activeCell="D372" sqref="D372:G373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613" t="s">
        <v>6</v>
      </c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14" t="s">
        <v>7</v>
      </c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16"/>
    </row>
    <row r="10" spans="1:15">
      <c r="A10" s="615" t="s">
        <v>8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620" t="s">
        <v>9</v>
      </c>
      <c r="H12" s="620"/>
      <c r="I12" s="620"/>
      <c r="J12" s="620"/>
      <c r="K12" s="620"/>
      <c r="L12" s="29"/>
      <c r="M12" s="16"/>
    </row>
    <row r="13" spans="1:15" ht="15.75" customHeight="1">
      <c r="A13" s="621" t="s">
        <v>10</v>
      </c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16"/>
    </row>
    <row r="14" spans="1:15" ht="12" customHeight="1">
      <c r="G14" s="622" t="s">
        <v>11</v>
      </c>
      <c r="H14" s="622"/>
      <c r="I14" s="622"/>
      <c r="J14" s="622"/>
      <c r="K14" s="622"/>
      <c r="M14" s="16"/>
    </row>
    <row r="15" spans="1:15">
      <c r="G15" s="615" t="s">
        <v>12</v>
      </c>
      <c r="H15" s="615"/>
      <c r="I15" s="615"/>
      <c r="J15" s="615"/>
      <c r="K15" s="615"/>
    </row>
    <row r="16" spans="1:15" ht="15.75" customHeight="1">
      <c r="B16" s="621" t="s">
        <v>13</v>
      </c>
      <c r="C16" s="621"/>
      <c r="D16" s="621"/>
      <c r="E16" s="621"/>
      <c r="F16" s="621"/>
      <c r="G16" s="621"/>
      <c r="H16" s="621"/>
      <c r="I16" s="621"/>
      <c r="J16" s="621"/>
      <c r="K16" s="621"/>
      <c r="L16" s="621"/>
    </row>
    <row r="17" spans="1:13" ht="7.5" customHeight="1"/>
    <row r="18" spans="1:13">
      <c r="G18" s="622" t="s">
        <v>14</v>
      </c>
      <c r="H18" s="622"/>
      <c r="I18" s="622"/>
      <c r="J18" s="622"/>
      <c r="K18" s="622"/>
    </row>
    <row r="19" spans="1:13">
      <c r="G19" s="623" t="s">
        <v>15</v>
      </c>
      <c r="H19" s="623"/>
      <c r="I19" s="623"/>
      <c r="J19" s="623"/>
      <c r="K19" s="623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624" t="s">
        <v>16</v>
      </c>
      <c r="F21" s="624"/>
      <c r="G21" s="624"/>
      <c r="H21" s="624"/>
      <c r="I21" s="624"/>
      <c r="J21" s="624"/>
      <c r="K21" s="624"/>
      <c r="L21" s="22"/>
    </row>
    <row r="22" spans="1:13" ht="15" customHeight="1">
      <c r="A22" s="625" t="s">
        <v>17</v>
      </c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30"/>
    </row>
    <row r="23" spans="1:13">
      <c r="F23" s="19"/>
      <c r="J23" s="5"/>
      <c r="K23" s="13"/>
      <c r="L23" s="6" t="s">
        <v>18</v>
      </c>
      <c r="M23" s="30"/>
    </row>
    <row r="24" spans="1:13">
      <c r="F24" s="19"/>
      <c r="J24" s="31" t="s">
        <v>19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20</v>
      </c>
      <c r="L25" s="32"/>
      <c r="M25" s="30"/>
    </row>
    <row r="26" spans="1:13">
      <c r="A26" s="607" t="s">
        <v>21</v>
      </c>
      <c r="B26" s="607"/>
      <c r="C26" s="607"/>
      <c r="D26" s="607"/>
      <c r="E26" s="607"/>
      <c r="F26" s="607"/>
      <c r="G26" s="607"/>
      <c r="H26" s="607"/>
      <c r="I26" s="607"/>
      <c r="J26" s="36"/>
      <c r="K26" s="35" t="s">
        <v>22</v>
      </c>
      <c r="L26" s="37" t="s">
        <v>23</v>
      </c>
      <c r="M26" s="30"/>
    </row>
    <row r="27" spans="1:13">
      <c r="A27" s="607" t="s">
        <v>24</v>
      </c>
      <c r="B27" s="607"/>
      <c r="C27" s="607"/>
      <c r="D27" s="607"/>
      <c r="E27" s="607"/>
      <c r="F27" s="607"/>
      <c r="G27" s="607"/>
      <c r="H27" s="607"/>
      <c r="I27" s="607"/>
      <c r="J27" s="38" t="s">
        <v>25</v>
      </c>
      <c r="K27" s="113" t="s">
        <v>26</v>
      </c>
      <c r="L27" s="32"/>
      <c r="M27" s="30"/>
    </row>
    <row r="28" spans="1:13">
      <c r="D28" s="36"/>
      <c r="E28" s="36"/>
      <c r="F28" s="36"/>
      <c r="G28" s="39" t="s">
        <v>27</v>
      </c>
      <c r="H28" s="40" t="s">
        <v>28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619" t="s">
        <v>29</v>
      </c>
      <c r="H29" s="619"/>
      <c r="I29" s="114" t="s">
        <v>30</v>
      </c>
      <c r="J29" s="43" t="s">
        <v>31</v>
      </c>
      <c r="K29" s="32" t="s">
        <v>32</v>
      </c>
      <c r="L29" s="32" t="s">
        <v>32</v>
      </c>
      <c r="M29" s="30"/>
    </row>
    <row r="30" spans="1:13">
      <c r="A30" s="612" t="s">
        <v>33</v>
      </c>
      <c r="B30" s="612"/>
      <c r="C30" s="612"/>
      <c r="D30" s="612"/>
      <c r="E30" s="612"/>
      <c r="F30" s="612"/>
      <c r="G30" s="612"/>
      <c r="H30" s="612"/>
      <c r="I30" s="612"/>
      <c r="J30" s="44"/>
      <c r="K30" s="44"/>
      <c r="L30" s="45" t="s">
        <v>34</v>
      </c>
      <c r="M30" s="46"/>
    </row>
    <row r="31" spans="1:13" ht="27" customHeight="1">
      <c r="A31" s="595" t="s">
        <v>35</v>
      </c>
      <c r="B31" s="596"/>
      <c r="C31" s="596"/>
      <c r="D31" s="596"/>
      <c r="E31" s="596"/>
      <c r="F31" s="596"/>
      <c r="G31" s="599" t="s">
        <v>36</v>
      </c>
      <c r="H31" s="601" t="s">
        <v>37</v>
      </c>
      <c r="I31" s="603" t="s">
        <v>38</v>
      </c>
      <c r="J31" s="604"/>
      <c r="K31" s="608" t="s">
        <v>39</v>
      </c>
      <c r="L31" s="610" t="s">
        <v>40</v>
      </c>
      <c r="M31" s="46"/>
    </row>
    <row r="32" spans="1:13" ht="58.5" customHeight="1">
      <c r="A32" s="597"/>
      <c r="B32" s="598"/>
      <c r="C32" s="598"/>
      <c r="D32" s="598"/>
      <c r="E32" s="598"/>
      <c r="F32" s="598"/>
      <c r="G32" s="600"/>
      <c r="H32" s="602"/>
      <c r="I32" s="47" t="s">
        <v>41</v>
      </c>
      <c r="J32" s="48" t="s">
        <v>42</v>
      </c>
      <c r="K32" s="609"/>
      <c r="L32" s="611"/>
    </row>
    <row r="33" spans="1:15">
      <c r="A33" s="616" t="s">
        <v>43</v>
      </c>
      <c r="B33" s="617"/>
      <c r="C33" s="617"/>
      <c r="D33" s="617"/>
      <c r="E33" s="617"/>
      <c r="F33" s="618"/>
      <c r="G33" s="7">
        <v>2</v>
      </c>
      <c r="H33" s="8">
        <v>3</v>
      </c>
      <c r="I33" s="9" t="s">
        <v>44</v>
      </c>
      <c r="J33" s="10" t="s">
        <v>45</v>
      </c>
      <c r="K33" s="11">
        <v>6</v>
      </c>
      <c r="L33" s="11">
        <v>7</v>
      </c>
    </row>
    <row r="34" spans="1:15" hidden="1">
      <c r="A34" s="49">
        <v>2</v>
      </c>
      <c r="B34" s="49"/>
      <c r="C34" s="50"/>
      <c r="D34" s="51"/>
      <c r="E34" s="49"/>
      <c r="F34" s="52"/>
      <c r="G34" s="51" t="s">
        <v>46</v>
      </c>
      <c r="H34" s="7">
        <v>1</v>
      </c>
      <c r="I34" s="115">
        <f>SUM(I35+I46+I65+I86+I93+I113+I139+I158+I168)</f>
        <v>0</v>
      </c>
      <c r="J34" s="115">
        <f>SUM(J35+J46+J65+J86+J93+J113+J139+J158+J168)</f>
        <v>0</v>
      </c>
      <c r="K34" s="116">
        <f>SUM(K35+K46+K65+K86+K93+K113+K139+K158+K168)</f>
        <v>0</v>
      </c>
      <c r="L34" s="115">
        <f>SUM(L35+L46+L65+L86+L93+L113+L139+L158+L168)</f>
        <v>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47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48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48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49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49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50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50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51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51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51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51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52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52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52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52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53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54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55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56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58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60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61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62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64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65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67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70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70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80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80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80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80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90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90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90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100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108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110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117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117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117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118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120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120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130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138</v>
      </c>
      <c r="H184" s="90">
        <v>151</v>
      </c>
      <c r="I184" s="115">
        <f>SUM(I185+I238+I303)</f>
        <v>9700</v>
      </c>
      <c r="J184" s="127">
        <f>SUM(J185+J238+J303)</f>
        <v>9700</v>
      </c>
      <c r="K184" s="116">
        <f>SUM(K185+K238+K303)</f>
        <v>9663.23</v>
      </c>
      <c r="L184" s="115">
        <f>SUM(L185+L238+L303)</f>
        <v>9663.23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139</v>
      </c>
      <c r="H185" s="90">
        <v>152</v>
      </c>
      <c r="I185" s="115">
        <f>SUM(I186+I209+I216+I228+I232)</f>
        <v>9700</v>
      </c>
      <c r="J185" s="122">
        <f>SUM(J186+J209+J216+J228+J232)</f>
        <v>9700</v>
      </c>
      <c r="K185" s="122">
        <f>SUM(K186+K209+K216+K228+K232)</f>
        <v>9663.23</v>
      </c>
      <c r="L185" s="122">
        <f>SUM(L186+L209+L216+L228+L232)</f>
        <v>9663.23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140</v>
      </c>
      <c r="H186" s="90">
        <v>153</v>
      </c>
      <c r="I186" s="122">
        <f>SUM(I187+I190+I195+I201+I206)</f>
        <v>9700</v>
      </c>
      <c r="J186" s="127">
        <f>SUM(J187+J190+J195+J201+J206)</f>
        <v>9700</v>
      </c>
      <c r="K186" s="116">
        <f>SUM(K187+K190+K195+K201+K206)</f>
        <v>9663.23</v>
      </c>
      <c r="L186" s="115">
        <f>SUM(L187+L190+L195+L201+L206)</f>
        <v>9663.23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142</v>
      </c>
      <c r="H190" s="90">
        <v>157</v>
      </c>
      <c r="I190" s="122">
        <f>I191</f>
        <v>9700</v>
      </c>
      <c r="J190" s="128">
        <f>J191</f>
        <v>9700</v>
      </c>
      <c r="K190" s="123">
        <f>K191</f>
        <v>9663.23</v>
      </c>
      <c r="L190" s="122">
        <f>L191</f>
        <v>9663.23</v>
      </c>
    </row>
    <row r="191" spans="1:12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142</v>
      </c>
      <c r="H191" s="90">
        <v>158</v>
      </c>
      <c r="I191" s="115">
        <f>SUM(I192:I194)</f>
        <v>9700</v>
      </c>
      <c r="J191" s="127">
        <f>SUM(J192:J194)</f>
        <v>9700</v>
      </c>
      <c r="K191" s="116">
        <f>SUM(K192:K194)</f>
        <v>9663.23</v>
      </c>
      <c r="L191" s="115">
        <f>SUM(L192:L194)</f>
        <v>9663.23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145</v>
      </c>
      <c r="H194" s="90">
        <v>161</v>
      </c>
      <c r="I194" s="119">
        <v>9700</v>
      </c>
      <c r="J194" s="119">
        <v>9700</v>
      </c>
      <c r="K194" s="119">
        <v>9663.23</v>
      </c>
      <c r="L194" s="139">
        <v>9663.23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150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160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170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170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180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190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200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180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210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200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180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220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180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220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230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231</v>
      </c>
      <c r="H368" s="90">
        <v>335</v>
      </c>
      <c r="I368" s="130">
        <f>SUM(I34+I184)</f>
        <v>9700</v>
      </c>
      <c r="J368" s="130">
        <f>SUM(J34+J184)</f>
        <v>9700</v>
      </c>
      <c r="K368" s="130">
        <f>SUM(K34+K184)</f>
        <v>9663.23</v>
      </c>
      <c r="L368" s="130">
        <f>SUM(L34+L184)</f>
        <v>9663.23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4"/>
      <c r="B370" s="154"/>
      <c r="C370" s="154"/>
      <c r="D370" s="605" t="s">
        <v>232</v>
      </c>
      <c r="E370" s="605"/>
      <c r="F370" s="605"/>
      <c r="G370" s="605"/>
      <c r="H370" s="110"/>
      <c r="I370" s="111"/>
      <c r="J370" s="109"/>
      <c r="K370" s="605" t="s">
        <v>233</v>
      </c>
      <c r="L370" s="605"/>
    </row>
    <row r="371" spans="1:12" ht="18.75" customHeight="1">
      <c r="A371" s="153" t="s">
        <v>234</v>
      </c>
      <c r="B371" s="153"/>
      <c r="C371" s="153"/>
      <c r="D371" s="153"/>
      <c r="E371" s="153"/>
      <c r="F371" s="153"/>
      <c r="G371" s="153"/>
      <c r="H371" s="36"/>
      <c r="I371" s="18" t="s">
        <v>235</v>
      </c>
      <c r="K371" s="594" t="s">
        <v>236</v>
      </c>
      <c r="L371" s="594"/>
    </row>
    <row r="372" spans="1:12" ht="15.75" customHeight="1">
      <c r="D372" s="606" t="s">
        <v>525</v>
      </c>
      <c r="E372" s="605"/>
      <c r="F372" s="605"/>
      <c r="G372" s="605"/>
      <c r="I372" s="14"/>
      <c r="K372" s="14"/>
      <c r="L372" s="14"/>
    </row>
    <row r="373" spans="1:12" ht="15.75" customHeight="1">
      <c r="A373" s="154"/>
      <c r="B373" s="154"/>
      <c r="C373" s="154"/>
      <c r="D373" s="606" t="s">
        <v>526</v>
      </c>
      <c r="E373" s="605"/>
      <c r="F373" s="605"/>
      <c r="G373" s="605"/>
      <c r="I373" s="14"/>
      <c r="K373" s="605" t="s">
        <v>238</v>
      </c>
      <c r="L373" s="605"/>
    </row>
    <row r="374" spans="1:12" ht="24.75" customHeight="1">
      <c r="A374" s="593" t="s">
        <v>239</v>
      </c>
      <c r="B374" s="593"/>
      <c r="C374" s="593"/>
      <c r="D374" s="593"/>
      <c r="E374" s="593"/>
      <c r="F374" s="593"/>
      <c r="G374" s="593"/>
      <c r="H374" s="112"/>
      <c r="I374" s="15" t="s">
        <v>235</v>
      </c>
      <c r="K374" s="594" t="s">
        <v>236</v>
      </c>
      <c r="L374" s="594"/>
    </row>
  </sheetData>
  <sheetProtection formatCells="0" formatColumns="0" formatRows="0" insertColumns="0" insertRows="0" insertHyperlinks="0" deleteColumns="0" deleteRows="0" sort="0" autoFilter="0" pivotTables="0"/>
  <mergeCells count="31"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D372:G37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C27E-F13F-4E54-9015-1C47C7220BF9}">
  <dimension ref="A1:S374"/>
  <sheetViews>
    <sheetView topLeftCell="A22" zoomScaleNormal="100" workbookViewId="0">
      <selection activeCell="D372" sqref="D372:G373"/>
    </sheetView>
  </sheetViews>
  <sheetFormatPr defaultRowHeight="15"/>
  <cols>
    <col min="1" max="4" width="2" style="36" customWidth="1"/>
    <col min="5" max="5" width="2.140625" style="36" customWidth="1"/>
    <col min="6" max="6" width="3" style="165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62" t="s">
        <v>0</v>
      </c>
      <c r="K1" s="162"/>
      <c r="L1" s="162"/>
      <c r="M1" s="16"/>
      <c r="N1" s="162"/>
      <c r="O1" s="162"/>
    </row>
    <row r="2" spans="1:15">
      <c r="H2" s="3"/>
      <c r="I2" s="22"/>
      <c r="J2" s="162" t="s">
        <v>1</v>
      </c>
      <c r="K2" s="162"/>
      <c r="L2" s="162"/>
      <c r="M2" s="16"/>
      <c r="N2" s="162"/>
      <c r="O2" s="162"/>
    </row>
    <row r="3" spans="1:15">
      <c r="H3" s="23"/>
      <c r="I3" s="3"/>
      <c r="J3" s="162" t="s">
        <v>2</v>
      </c>
      <c r="K3" s="162"/>
      <c r="L3" s="162"/>
      <c r="M3" s="16"/>
      <c r="N3" s="162"/>
      <c r="O3" s="162"/>
    </row>
    <row r="4" spans="1:15">
      <c r="G4" s="4" t="s">
        <v>3</v>
      </c>
      <c r="H4" s="3"/>
      <c r="I4" s="22"/>
      <c r="J4" s="162" t="s">
        <v>4</v>
      </c>
      <c r="K4" s="162"/>
      <c r="L4" s="162"/>
      <c r="M4" s="16"/>
      <c r="N4" s="162"/>
      <c r="O4" s="162"/>
    </row>
    <row r="5" spans="1:15">
      <c r="H5" s="3"/>
      <c r="I5" s="22"/>
      <c r="J5" s="162" t="s">
        <v>5</v>
      </c>
      <c r="K5" s="162"/>
      <c r="L5" s="162"/>
      <c r="M5" s="16"/>
      <c r="N5" s="162"/>
      <c r="O5" s="162"/>
    </row>
    <row r="6" spans="1:15" ht="6" customHeight="1">
      <c r="H6" s="3"/>
      <c r="I6" s="22"/>
      <c r="J6" s="162"/>
      <c r="K6" s="162"/>
      <c r="L6" s="162"/>
      <c r="M6" s="16"/>
      <c r="N6" s="162"/>
      <c r="O6" s="162"/>
    </row>
    <row r="7" spans="1:15" ht="30" customHeight="1">
      <c r="A7" s="613" t="s">
        <v>6</v>
      </c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14" t="s">
        <v>7</v>
      </c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16"/>
    </row>
    <row r="10" spans="1:15">
      <c r="A10" s="615" t="s">
        <v>8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16"/>
    </row>
    <row r="11" spans="1:15" ht="7.5" customHeight="1">
      <c r="A11" s="28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"/>
    </row>
    <row r="12" spans="1:15" ht="15.75" customHeight="1">
      <c r="A12" s="28"/>
      <c r="B12" s="162"/>
      <c r="C12" s="162"/>
      <c r="D12" s="162"/>
      <c r="E12" s="162"/>
      <c r="F12" s="162"/>
      <c r="G12" s="620" t="s">
        <v>9</v>
      </c>
      <c r="H12" s="620"/>
      <c r="I12" s="620"/>
      <c r="J12" s="620"/>
      <c r="K12" s="620"/>
      <c r="L12" s="162"/>
      <c r="M12" s="16"/>
    </row>
    <row r="13" spans="1:15" ht="15.75" customHeight="1">
      <c r="A13" s="621" t="s">
        <v>10</v>
      </c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16"/>
    </row>
    <row r="14" spans="1:15" ht="12" customHeight="1">
      <c r="G14" s="622" t="s">
        <v>11</v>
      </c>
      <c r="H14" s="622"/>
      <c r="I14" s="622"/>
      <c r="J14" s="622"/>
      <c r="K14" s="622"/>
      <c r="M14" s="16"/>
    </row>
    <row r="15" spans="1:15">
      <c r="G15" s="615" t="s">
        <v>12</v>
      </c>
      <c r="H15" s="615"/>
      <c r="I15" s="615"/>
      <c r="J15" s="615"/>
      <c r="K15" s="615"/>
    </row>
    <row r="16" spans="1:15" ht="15.75" customHeight="1">
      <c r="B16" s="621" t="s">
        <v>13</v>
      </c>
      <c r="C16" s="621"/>
      <c r="D16" s="621"/>
      <c r="E16" s="621"/>
      <c r="F16" s="621"/>
      <c r="G16" s="621"/>
      <c r="H16" s="621"/>
      <c r="I16" s="621"/>
      <c r="J16" s="621"/>
      <c r="K16" s="621"/>
      <c r="L16" s="621"/>
    </row>
    <row r="17" spans="1:13" ht="7.5" customHeight="1"/>
    <row r="18" spans="1:13">
      <c r="G18" s="622" t="s">
        <v>389</v>
      </c>
      <c r="H18" s="622"/>
      <c r="I18" s="622"/>
      <c r="J18" s="622"/>
      <c r="K18" s="622"/>
    </row>
    <row r="19" spans="1:13">
      <c r="G19" s="623" t="s">
        <v>15</v>
      </c>
      <c r="H19" s="623"/>
      <c r="I19" s="623"/>
      <c r="J19" s="623"/>
      <c r="K19" s="623"/>
    </row>
    <row r="20" spans="1:13" ht="6.75" customHeight="1">
      <c r="G20" s="162"/>
      <c r="H20" s="162"/>
      <c r="I20" s="162"/>
      <c r="J20" s="162"/>
      <c r="K20" s="162"/>
    </row>
    <row r="21" spans="1:13">
      <c r="B21" s="22"/>
      <c r="C21" s="22"/>
      <c r="D21" s="22"/>
      <c r="E21" s="624" t="s">
        <v>16</v>
      </c>
      <c r="F21" s="624"/>
      <c r="G21" s="624"/>
      <c r="H21" s="624"/>
      <c r="I21" s="624"/>
      <c r="J21" s="624"/>
      <c r="K21" s="624"/>
      <c r="L21" s="22"/>
    </row>
    <row r="22" spans="1:13" ht="15" customHeight="1">
      <c r="A22" s="625" t="s">
        <v>17</v>
      </c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30"/>
    </row>
    <row r="23" spans="1:13">
      <c r="F23" s="36"/>
      <c r="J23" s="5"/>
      <c r="K23" s="13"/>
      <c r="L23" s="6" t="s">
        <v>18</v>
      </c>
      <c r="M23" s="30"/>
    </row>
    <row r="24" spans="1:13">
      <c r="F24" s="36"/>
      <c r="J24" s="31" t="s">
        <v>19</v>
      </c>
      <c r="K24" s="23"/>
      <c r="L24" s="32"/>
      <c r="M24" s="30"/>
    </row>
    <row r="25" spans="1:13">
      <c r="E25" s="162"/>
      <c r="F25" s="166"/>
      <c r="I25" s="34"/>
      <c r="J25" s="34"/>
      <c r="K25" s="35" t="s">
        <v>20</v>
      </c>
      <c r="L25" s="32"/>
      <c r="M25" s="30"/>
    </row>
    <row r="26" spans="1:13">
      <c r="A26" s="607" t="s">
        <v>21</v>
      </c>
      <c r="B26" s="607"/>
      <c r="C26" s="607"/>
      <c r="D26" s="607"/>
      <c r="E26" s="607"/>
      <c r="F26" s="607"/>
      <c r="G26" s="607"/>
      <c r="H26" s="607"/>
      <c r="I26" s="607"/>
      <c r="K26" s="35" t="s">
        <v>22</v>
      </c>
      <c r="L26" s="37" t="s">
        <v>23</v>
      </c>
      <c r="M26" s="30"/>
    </row>
    <row r="27" spans="1:13">
      <c r="A27" s="607" t="s">
        <v>24</v>
      </c>
      <c r="B27" s="607"/>
      <c r="C27" s="607"/>
      <c r="D27" s="607"/>
      <c r="E27" s="607"/>
      <c r="F27" s="607"/>
      <c r="G27" s="607"/>
      <c r="H27" s="607"/>
      <c r="I27" s="607"/>
      <c r="J27" s="168" t="s">
        <v>25</v>
      </c>
      <c r="K27" s="113" t="s">
        <v>26</v>
      </c>
      <c r="L27" s="32"/>
      <c r="M27" s="30"/>
    </row>
    <row r="28" spans="1:13">
      <c r="F28" s="36"/>
      <c r="G28" s="39" t="s">
        <v>27</v>
      </c>
      <c r="H28" s="102" t="s">
        <v>251</v>
      </c>
      <c r="I28" s="103"/>
      <c r="J28" s="42"/>
      <c r="K28" s="32"/>
      <c r="L28" s="32"/>
      <c r="M28" s="30"/>
    </row>
    <row r="29" spans="1:13">
      <c r="F29" s="36"/>
      <c r="G29" s="619" t="s">
        <v>29</v>
      </c>
      <c r="H29" s="619"/>
      <c r="I29" s="114" t="s">
        <v>30</v>
      </c>
      <c r="J29" s="43" t="s">
        <v>31</v>
      </c>
      <c r="K29" s="32" t="s">
        <v>32</v>
      </c>
      <c r="L29" s="32" t="s">
        <v>32</v>
      </c>
      <c r="M29" s="30"/>
    </row>
    <row r="30" spans="1:13">
      <c r="A30" s="612" t="s">
        <v>247</v>
      </c>
      <c r="B30" s="612"/>
      <c r="C30" s="612"/>
      <c r="D30" s="612"/>
      <c r="E30" s="612"/>
      <c r="F30" s="612"/>
      <c r="G30" s="612"/>
      <c r="H30" s="612"/>
      <c r="I30" s="612"/>
      <c r="J30" s="44"/>
      <c r="K30" s="44"/>
      <c r="L30" s="45" t="s">
        <v>34</v>
      </c>
      <c r="M30" s="46"/>
    </row>
    <row r="31" spans="1:13" ht="27" customHeight="1">
      <c r="A31" s="595" t="s">
        <v>35</v>
      </c>
      <c r="B31" s="596"/>
      <c r="C31" s="596"/>
      <c r="D31" s="596"/>
      <c r="E31" s="596"/>
      <c r="F31" s="596"/>
      <c r="G31" s="599" t="s">
        <v>36</v>
      </c>
      <c r="H31" s="601" t="s">
        <v>37</v>
      </c>
      <c r="I31" s="603" t="s">
        <v>38</v>
      </c>
      <c r="J31" s="604"/>
      <c r="K31" s="608" t="s">
        <v>39</v>
      </c>
      <c r="L31" s="610" t="s">
        <v>40</v>
      </c>
      <c r="M31" s="46"/>
    </row>
    <row r="32" spans="1:13" ht="58.5" customHeight="1">
      <c r="A32" s="597"/>
      <c r="B32" s="598"/>
      <c r="C32" s="598"/>
      <c r="D32" s="598"/>
      <c r="E32" s="598"/>
      <c r="F32" s="598"/>
      <c r="G32" s="600"/>
      <c r="H32" s="602"/>
      <c r="I32" s="47" t="s">
        <v>41</v>
      </c>
      <c r="J32" s="48" t="s">
        <v>42</v>
      </c>
      <c r="K32" s="609"/>
      <c r="L32" s="611"/>
    </row>
    <row r="33" spans="1:15">
      <c r="A33" s="616" t="s">
        <v>43</v>
      </c>
      <c r="B33" s="617"/>
      <c r="C33" s="617"/>
      <c r="D33" s="617"/>
      <c r="E33" s="617"/>
      <c r="F33" s="618"/>
      <c r="G33" s="7">
        <v>2</v>
      </c>
      <c r="H33" s="8">
        <v>3</v>
      </c>
      <c r="I33" s="9" t="s">
        <v>44</v>
      </c>
      <c r="J33" s="10" t="s">
        <v>45</v>
      </c>
      <c r="K33" s="11">
        <v>6</v>
      </c>
      <c r="L33" s="11">
        <v>7</v>
      </c>
    </row>
    <row r="34" spans="1:15" hidden="1">
      <c r="A34" s="49">
        <v>2</v>
      </c>
      <c r="B34" s="49"/>
      <c r="C34" s="50"/>
      <c r="D34" s="51"/>
      <c r="E34" s="49"/>
      <c r="F34" s="52"/>
      <c r="G34" s="51" t="s">
        <v>46</v>
      </c>
      <c r="H34" s="7">
        <v>1</v>
      </c>
      <c r="I34" s="115">
        <f>SUM(I35+I46+I65+I86+I93+I113+I139+I158+I168)</f>
        <v>0</v>
      </c>
      <c r="J34" s="115">
        <f>SUM(J35+J46+J65+J86+J93+J113+J139+J158+J168)</f>
        <v>0</v>
      </c>
      <c r="K34" s="116">
        <f>SUM(K35+K46+K65+K86+K93+K113+K139+K158+K168)</f>
        <v>0</v>
      </c>
      <c r="L34" s="115">
        <f>SUM(L35+L46+L65+L86+L93+L113+L139+L158+L168)</f>
        <v>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47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48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48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49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49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50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50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51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51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51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51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52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52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52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52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53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54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55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56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58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60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61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62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64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65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67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70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70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80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80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80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80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90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90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90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100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108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110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117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117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117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118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120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120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130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138</v>
      </c>
      <c r="H184" s="90">
        <v>151</v>
      </c>
      <c r="I184" s="115">
        <f>SUM(I185+I238+I303)</f>
        <v>3200</v>
      </c>
      <c r="J184" s="127">
        <f>SUM(J185+J238+J303)</f>
        <v>3200</v>
      </c>
      <c r="K184" s="116">
        <f>SUM(K185+K238+K303)</f>
        <v>2912.77</v>
      </c>
      <c r="L184" s="115">
        <f>SUM(L185+L238+L303)</f>
        <v>2912.77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139</v>
      </c>
      <c r="H185" s="90">
        <v>152</v>
      </c>
      <c r="I185" s="115">
        <f>SUM(I186+I209+I216+I228+I232)</f>
        <v>3200</v>
      </c>
      <c r="J185" s="122">
        <f>SUM(J186+J209+J216+J228+J232)</f>
        <v>3200</v>
      </c>
      <c r="K185" s="122">
        <f>SUM(K186+K209+K216+K228+K232)</f>
        <v>2912.77</v>
      </c>
      <c r="L185" s="122">
        <f>SUM(L186+L209+L216+L228+L232)</f>
        <v>2912.77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140</v>
      </c>
      <c r="H186" s="90">
        <v>153</v>
      </c>
      <c r="I186" s="122">
        <f>SUM(I187+I190+I195+I201+I206)</f>
        <v>3200</v>
      </c>
      <c r="J186" s="127">
        <f>SUM(J187+J190+J195+J201+J206)</f>
        <v>3200</v>
      </c>
      <c r="K186" s="116">
        <f>SUM(K187+K190+K195+K201+K206)</f>
        <v>2912.77</v>
      </c>
      <c r="L186" s="115">
        <f>SUM(L187+L190+L195+L201+L206)</f>
        <v>2912.77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142</v>
      </c>
      <c r="H190" s="90">
        <v>157</v>
      </c>
      <c r="I190" s="122">
        <f>I191</f>
        <v>3200</v>
      </c>
      <c r="J190" s="128">
        <f>J191</f>
        <v>3200</v>
      </c>
      <c r="K190" s="123">
        <f>K191</f>
        <v>2912.77</v>
      </c>
      <c r="L190" s="122">
        <f>L191</f>
        <v>2912.77</v>
      </c>
    </row>
    <row r="191" spans="1:12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142</v>
      </c>
      <c r="H191" s="90">
        <v>158</v>
      </c>
      <c r="I191" s="115">
        <f>SUM(I192:I194)</f>
        <v>3200</v>
      </c>
      <c r="J191" s="127">
        <f>SUM(J192:J194)</f>
        <v>3200</v>
      </c>
      <c r="K191" s="116">
        <f>SUM(K192:K194)</f>
        <v>2912.77</v>
      </c>
      <c r="L191" s="115">
        <f>SUM(L192:L194)</f>
        <v>2912.77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145</v>
      </c>
      <c r="H194" s="90">
        <v>161</v>
      </c>
      <c r="I194" s="119">
        <v>3200</v>
      </c>
      <c r="J194" s="119">
        <v>3200</v>
      </c>
      <c r="K194" s="119">
        <v>2912.77</v>
      </c>
      <c r="L194" s="139">
        <v>2912.77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150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160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170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170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180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190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200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180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210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200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180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220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180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220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230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231</v>
      </c>
      <c r="H368" s="90">
        <v>335</v>
      </c>
      <c r="I368" s="130">
        <f>SUM(I34+I184)</f>
        <v>3200</v>
      </c>
      <c r="J368" s="130">
        <f>SUM(J34+J184)</f>
        <v>3200</v>
      </c>
      <c r="K368" s="130">
        <f>SUM(K34+K184)</f>
        <v>2912.77</v>
      </c>
      <c r="L368" s="130">
        <f>SUM(L34+L184)</f>
        <v>2912.77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63"/>
      <c r="B370" s="163"/>
      <c r="C370" s="163"/>
      <c r="D370" s="605" t="s">
        <v>232</v>
      </c>
      <c r="E370" s="605"/>
      <c r="F370" s="605"/>
      <c r="G370" s="605"/>
      <c r="H370" s="164"/>
      <c r="I370" s="111"/>
      <c r="J370" s="109"/>
      <c r="K370" s="605" t="s">
        <v>233</v>
      </c>
      <c r="L370" s="605"/>
    </row>
    <row r="371" spans="1:12" ht="18.75" customHeight="1">
      <c r="A371" s="153" t="s">
        <v>234</v>
      </c>
      <c r="B371" s="153"/>
      <c r="C371" s="153"/>
      <c r="D371" s="153"/>
      <c r="E371" s="153"/>
      <c r="F371" s="153"/>
      <c r="G371" s="153"/>
      <c r="I371" s="167" t="s">
        <v>235</v>
      </c>
      <c r="K371" s="594" t="s">
        <v>236</v>
      </c>
      <c r="L371" s="594"/>
    </row>
    <row r="372" spans="1:12" ht="15.75" customHeight="1">
      <c r="D372" s="606" t="s">
        <v>525</v>
      </c>
      <c r="E372" s="605"/>
      <c r="F372" s="605"/>
      <c r="G372" s="605"/>
      <c r="I372" s="14"/>
      <c r="K372" s="14"/>
      <c r="L372" s="14"/>
    </row>
    <row r="373" spans="1:12" ht="15.75" customHeight="1">
      <c r="A373" s="163"/>
      <c r="B373" s="163"/>
      <c r="C373" s="163"/>
      <c r="D373" s="606" t="s">
        <v>526</v>
      </c>
      <c r="E373" s="605"/>
      <c r="F373" s="605"/>
      <c r="G373" s="605"/>
      <c r="I373" s="14"/>
      <c r="K373" s="605" t="s">
        <v>238</v>
      </c>
      <c r="L373" s="605"/>
    </row>
    <row r="374" spans="1:12" ht="24.75" customHeight="1">
      <c r="A374" s="593" t="s">
        <v>239</v>
      </c>
      <c r="B374" s="593"/>
      <c r="C374" s="593"/>
      <c r="D374" s="593"/>
      <c r="E374" s="593"/>
      <c r="F374" s="593"/>
      <c r="G374" s="593"/>
      <c r="H374" s="165"/>
      <c r="I374" s="15" t="s">
        <v>235</v>
      </c>
      <c r="K374" s="594" t="s">
        <v>236</v>
      </c>
      <c r="L374" s="594"/>
    </row>
  </sheetData>
  <sheetProtection formatCells="0" formatColumns="0" formatRows="0" insertColumns="0" insertRows="0" insertHyperlinks="0" deleteColumns="0" deleteRows="0" sort="0" autoFilter="0" pivotTables="0"/>
  <mergeCells count="31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D373:G373"/>
    <mergeCell ref="D372:G372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ECBB-F843-4F1A-980F-6FFAF83318A7}">
  <dimension ref="A1:S374"/>
  <sheetViews>
    <sheetView zoomScaleNormal="100" workbookViewId="0">
      <selection activeCell="D372" sqref="D372:G373"/>
    </sheetView>
  </sheetViews>
  <sheetFormatPr defaultRowHeight="15"/>
  <cols>
    <col min="1" max="4" width="2" style="36" customWidth="1"/>
    <col min="5" max="5" width="2.140625" style="36" customWidth="1"/>
    <col min="6" max="6" width="3" style="149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51" t="s">
        <v>0</v>
      </c>
      <c r="K1" s="151"/>
      <c r="L1" s="151"/>
      <c r="M1" s="16"/>
      <c r="N1" s="151"/>
      <c r="O1" s="151"/>
    </row>
    <row r="2" spans="1:15">
      <c r="H2" s="3"/>
      <c r="I2" s="22"/>
      <c r="J2" s="151" t="s">
        <v>1</v>
      </c>
      <c r="K2" s="151"/>
      <c r="L2" s="151"/>
      <c r="M2" s="16"/>
      <c r="N2" s="151"/>
      <c r="O2" s="151"/>
    </row>
    <row r="3" spans="1:15">
      <c r="H3" s="23"/>
      <c r="I3" s="3"/>
      <c r="J3" s="151" t="s">
        <v>2</v>
      </c>
      <c r="K3" s="151"/>
      <c r="L3" s="151"/>
      <c r="M3" s="16"/>
      <c r="N3" s="151"/>
      <c r="O3" s="151"/>
    </row>
    <row r="4" spans="1:15">
      <c r="G4" s="4" t="s">
        <v>3</v>
      </c>
      <c r="H4" s="3"/>
      <c r="I4" s="22"/>
      <c r="J4" s="151" t="s">
        <v>4</v>
      </c>
      <c r="K4" s="151"/>
      <c r="L4" s="151"/>
      <c r="M4" s="16"/>
      <c r="N4" s="151"/>
      <c r="O4" s="151"/>
    </row>
    <row r="5" spans="1:15">
      <c r="H5" s="3"/>
      <c r="I5" s="22"/>
      <c r="J5" s="151" t="s">
        <v>5</v>
      </c>
      <c r="K5" s="151"/>
      <c r="L5" s="151"/>
      <c r="M5" s="16"/>
      <c r="N5" s="151"/>
      <c r="O5" s="151"/>
    </row>
    <row r="6" spans="1:15" ht="6" customHeight="1">
      <c r="H6" s="3"/>
      <c r="I6" s="22"/>
      <c r="J6" s="151"/>
      <c r="K6" s="151"/>
      <c r="L6" s="151"/>
      <c r="M6" s="16"/>
      <c r="N6" s="151"/>
      <c r="O6" s="151"/>
    </row>
    <row r="7" spans="1:15" ht="30" customHeight="1">
      <c r="A7" s="613" t="s">
        <v>6</v>
      </c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14" t="s">
        <v>7</v>
      </c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16"/>
    </row>
    <row r="10" spans="1:15">
      <c r="A10" s="615" t="s">
        <v>8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16"/>
    </row>
    <row r="11" spans="1:15" ht="7.5" customHeight="1">
      <c r="A11" s="28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6"/>
    </row>
    <row r="12" spans="1:15" ht="15.75" customHeight="1">
      <c r="A12" s="28"/>
      <c r="B12" s="151"/>
      <c r="C12" s="151"/>
      <c r="D12" s="151"/>
      <c r="E12" s="151"/>
      <c r="F12" s="151"/>
      <c r="G12" s="620" t="s">
        <v>9</v>
      </c>
      <c r="H12" s="620"/>
      <c r="I12" s="620"/>
      <c r="J12" s="620"/>
      <c r="K12" s="620"/>
      <c r="L12" s="151"/>
      <c r="M12" s="16"/>
    </row>
    <row r="13" spans="1:15" ht="15.75" customHeight="1">
      <c r="A13" s="621" t="s">
        <v>10</v>
      </c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16"/>
    </row>
    <row r="14" spans="1:15" ht="12" customHeight="1">
      <c r="G14" s="622" t="s">
        <v>11</v>
      </c>
      <c r="H14" s="622"/>
      <c r="I14" s="622"/>
      <c r="J14" s="622"/>
      <c r="K14" s="622"/>
      <c r="M14" s="16"/>
    </row>
    <row r="15" spans="1:15">
      <c r="G15" s="615" t="s">
        <v>12</v>
      </c>
      <c r="H15" s="615"/>
      <c r="I15" s="615"/>
      <c r="J15" s="615"/>
      <c r="K15" s="615"/>
    </row>
    <row r="16" spans="1:15" ht="15.75" customHeight="1">
      <c r="B16" s="621" t="s">
        <v>13</v>
      </c>
      <c r="C16" s="621"/>
      <c r="D16" s="621"/>
      <c r="E16" s="621"/>
      <c r="F16" s="621"/>
      <c r="G16" s="621"/>
      <c r="H16" s="621"/>
      <c r="I16" s="621"/>
      <c r="J16" s="621"/>
      <c r="K16" s="621"/>
      <c r="L16" s="621"/>
    </row>
    <row r="17" spans="1:13" ht="7.5" customHeight="1"/>
    <row r="18" spans="1:13">
      <c r="G18" s="622" t="s">
        <v>14</v>
      </c>
      <c r="H18" s="622"/>
      <c r="I18" s="622"/>
      <c r="J18" s="622"/>
      <c r="K18" s="622"/>
    </row>
    <row r="19" spans="1:13">
      <c r="G19" s="623" t="s">
        <v>15</v>
      </c>
      <c r="H19" s="623"/>
      <c r="I19" s="623"/>
      <c r="J19" s="623"/>
      <c r="K19" s="623"/>
    </row>
    <row r="20" spans="1:13" ht="6.75" customHeight="1">
      <c r="G20" s="151"/>
      <c r="H20" s="151"/>
      <c r="I20" s="151"/>
      <c r="J20" s="151"/>
      <c r="K20" s="151"/>
    </row>
    <row r="21" spans="1:13">
      <c r="B21" s="22"/>
      <c r="C21" s="22"/>
      <c r="D21" s="22"/>
      <c r="E21" s="624" t="s">
        <v>246</v>
      </c>
      <c r="F21" s="624"/>
      <c r="G21" s="624"/>
      <c r="H21" s="624"/>
      <c r="I21" s="624"/>
      <c r="J21" s="624"/>
      <c r="K21" s="624"/>
      <c r="L21" s="22"/>
    </row>
    <row r="22" spans="1:13" ht="15" customHeight="1">
      <c r="A22" s="625" t="s">
        <v>17</v>
      </c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30"/>
    </row>
    <row r="23" spans="1:13">
      <c r="F23" s="36"/>
      <c r="J23" s="5"/>
      <c r="K23" s="13"/>
      <c r="L23" s="6" t="s">
        <v>18</v>
      </c>
      <c r="M23" s="30"/>
    </row>
    <row r="24" spans="1:13">
      <c r="F24" s="36"/>
      <c r="J24" s="31" t="s">
        <v>19</v>
      </c>
      <c r="K24" s="23"/>
      <c r="L24" s="32"/>
      <c r="M24" s="30"/>
    </row>
    <row r="25" spans="1:13">
      <c r="E25" s="151"/>
      <c r="F25" s="150"/>
      <c r="I25" s="34"/>
      <c r="J25" s="34"/>
      <c r="K25" s="35" t="s">
        <v>20</v>
      </c>
      <c r="L25" s="32"/>
      <c r="M25" s="30"/>
    </row>
    <row r="26" spans="1:13">
      <c r="A26" s="607" t="s">
        <v>260</v>
      </c>
      <c r="B26" s="607"/>
      <c r="C26" s="607"/>
      <c r="D26" s="607"/>
      <c r="E26" s="607"/>
      <c r="F26" s="607"/>
      <c r="G26" s="607"/>
      <c r="H26" s="607"/>
      <c r="I26" s="607"/>
      <c r="K26" s="35" t="s">
        <v>22</v>
      </c>
      <c r="L26" s="37" t="s">
        <v>23</v>
      </c>
      <c r="M26" s="30"/>
    </row>
    <row r="27" spans="1:13" ht="29.1" customHeight="1">
      <c r="A27" s="607" t="s">
        <v>261</v>
      </c>
      <c r="B27" s="607"/>
      <c r="C27" s="607"/>
      <c r="D27" s="607"/>
      <c r="E27" s="607"/>
      <c r="F27" s="607"/>
      <c r="G27" s="607"/>
      <c r="H27" s="607"/>
      <c r="I27" s="607"/>
      <c r="J27" s="148" t="s">
        <v>25</v>
      </c>
      <c r="K27" s="113" t="s">
        <v>243</v>
      </c>
      <c r="L27" s="32"/>
      <c r="M27" s="30"/>
    </row>
    <row r="28" spans="1:13">
      <c r="F28" s="36"/>
      <c r="G28" s="39" t="s">
        <v>27</v>
      </c>
      <c r="H28" s="102" t="s">
        <v>251</v>
      </c>
      <c r="I28" s="103"/>
      <c r="J28" s="42"/>
      <c r="K28" s="32"/>
      <c r="L28" s="32"/>
      <c r="M28" s="30"/>
    </row>
    <row r="29" spans="1:13">
      <c r="F29" s="36"/>
      <c r="G29" s="619" t="s">
        <v>29</v>
      </c>
      <c r="H29" s="619"/>
      <c r="I29" s="114" t="s">
        <v>241</v>
      </c>
      <c r="J29" s="43" t="s">
        <v>32</v>
      </c>
      <c r="K29" s="32" t="s">
        <v>32</v>
      </c>
      <c r="L29" s="32" t="s">
        <v>249</v>
      </c>
      <c r="M29" s="30"/>
    </row>
    <row r="30" spans="1:13">
      <c r="A30" s="612" t="s">
        <v>247</v>
      </c>
      <c r="B30" s="612"/>
      <c r="C30" s="612"/>
      <c r="D30" s="612"/>
      <c r="E30" s="612"/>
      <c r="F30" s="612"/>
      <c r="G30" s="612"/>
      <c r="H30" s="612"/>
      <c r="I30" s="612"/>
      <c r="J30" s="44"/>
      <c r="K30" s="44"/>
      <c r="L30" s="45" t="s">
        <v>34</v>
      </c>
      <c r="M30" s="46"/>
    </row>
    <row r="31" spans="1:13" ht="27" customHeight="1">
      <c r="A31" s="595" t="s">
        <v>35</v>
      </c>
      <c r="B31" s="596"/>
      <c r="C31" s="596"/>
      <c r="D31" s="596"/>
      <c r="E31" s="596"/>
      <c r="F31" s="596"/>
      <c r="G31" s="599" t="s">
        <v>36</v>
      </c>
      <c r="H31" s="601" t="s">
        <v>37</v>
      </c>
      <c r="I31" s="603" t="s">
        <v>38</v>
      </c>
      <c r="J31" s="604"/>
      <c r="K31" s="608" t="s">
        <v>39</v>
      </c>
      <c r="L31" s="610" t="s">
        <v>40</v>
      </c>
      <c r="M31" s="46"/>
    </row>
    <row r="32" spans="1:13" ht="58.5" customHeight="1">
      <c r="A32" s="597"/>
      <c r="B32" s="598"/>
      <c r="C32" s="598"/>
      <c r="D32" s="598"/>
      <c r="E32" s="598"/>
      <c r="F32" s="598"/>
      <c r="G32" s="600"/>
      <c r="H32" s="602"/>
      <c r="I32" s="47" t="s">
        <v>41</v>
      </c>
      <c r="J32" s="48" t="s">
        <v>42</v>
      </c>
      <c r="K32" s="609"/>
      <c r="L32" s="611"/>
    </row>
    <row r="33" spans="1:15">
      <c r="A33" s="616" t="s">
        <v>43</v>
      </c>
      <c r="B33" s="617"/>
      <c r="C33" s="617"/>
      <c r="D33" s="617"/>
      <c r="E33" s="617"/>
      <c r="F33" s="618"/>
      <c r="G33" s="7">
        <v>2</v>
      </c>
      <c r="H33" s="8">
        <v>3</v>
      </c>
      <c r="I33" s="9" t="s">
        <v>44</v>
      </c>
      <c r="J33" s="10" t="s">
        <v>45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46</v>
      </c>
      <c r="H34" s="7">
        <v>1</v>
      </c>
      <c r="I34" s="115">
        <f>SUM(I35+I46+I65+I86+I93+I113+I139+I158+I168)</f>
        <v>10000</v>
      </c>
      <c r="J34" s="115">
        <f>SUM(J35+J46+J65+J86+J93+J113+J139+J158+J168)</f>
        <v>10000</v>
      </c>
      <c r="K34" s="116">
        <f>SUM(K35+K46+K65+K86+K93+K113+K139+K158+K168)</f>
        <v>9999.86</v>
      </c>
      <c r="L34" s="115">
        <f>SUM(L35+L46+L65+L86+L93+L113+L139+L158+L168)</f>
        <v>9999.86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47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48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48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49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49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50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50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51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51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51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51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52</v>
      </c>
      <c r="H46" s="7">
        <v>13</v>
      </c>
      <c r="I46" s="122">
        <f t="shared" ref="I46:L48" si="2">I47</f>
        <v>10000</v>
      </c>
      <c r="J46" s="123">
        <f t="shared" si="2"/>
        <v>10000</v>
      </c>
      <c r="K46" s="122">
        <f t="shared" si="2"/>
        <v>9999.86</v>
      </c>
      <c r="L46" s="122">
        <f t="shared" si="2"/>
        <v>9999.86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52</v>
      </c>
      <c r="H47" s="7">
        <v>14</v>
      </c>
      <c r="I47" s="115">
        <f t="shared" si="2"/>
        <v>10000</v>
      </c>
      <c r="J47" s="116">
        <f t="shared" si="2"/>
        <v>10000</v>
      </c>
      <c r="K47" s="115">
        <f t="shared" si="2"/>
        <v>9999.86</v>
      </c>
      <c r="L47" s="116">
        <f t="shared" si="2"/>
        <v>9999.86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52</v>
      </c>
      <c r="H48" s="7">
        <v>15</v>
      </c>
      <c r="I48" s="115">
        <f t="shared" si="2"/>
        <v>10000</v>
      </c>
      <c r="J48" s="116">
        <f t="shared" si="2"/>
        <v>10000</v>
      </c>
      <c r="K48" s="118">
        <f t="shared" si="2"/>
        <v>9999.86</v>
      </c>
      <c r="L48" s="118">
        <f t="shared" si="2"/>
        <v>9999.86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52</v>
      </c>
      <c r="H49" s="7">
        <v>16</v>
      </c>
      <c r="I49" s="124">
        <f>SUM(I50:I64)</f>
        <v>10000</v>
      </c>
      <c r="J49" s="124">
        <f>SUM(J50:J64)</f>
        <v>10000</v>
      </c>
      <c r="K49" s="125">
        <f>SUM(K50:K64)</f>
        <v>9999.86</v>
      </c>
      <c r="L49" s="125">
        <f>SUM(L50:L64)</f>
        <v>9999.86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53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54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55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56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58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60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61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62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64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65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67</v>
      </c>
      <c r="H64" s="7">
        <v>31</v>
      </c>
      <c r="I64" s="121">
        <v>10000</v>
      </c>
      <c r="J64" s="120">
        <v>10000</v>
      </c>
      <c r="K64" s="120">
        <v>9999.86</v>
      </c>
      <c r="L64" s="120">
        <v>9999.86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70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70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80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80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80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80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90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90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90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100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108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110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117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117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117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118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120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120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130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138</v>
      </c>
      <c r="H184" s="90">
        <v>151</v>
      </c>
      <c r="I184" s="115">
        <f>SUM(I185+I238+I303)</f>
        <v>461000</v>
      </c>
      <c r="J184" s="127">
        <f>SUM(J185+J238+J303)</f>
        <v>461000</v>
      </c>
      <c r="K184" s="116">
        <f>SUM(K185+K238+K303)</f>
        <v>460999.52</v>
      </c>
      <c r="L184" s="115">
        <f>SUM(L185+L238+L303)</f>
        <v>460999.52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139</v>
      </c>
      <c r="H185" s="90">
        <v>152</v>
      </c>
      <c r="I185" s="115">
        <f>SUM(I186+I209+I216+I228+I232)</f>
        <v>461000</v>
      </c>
      <c r="J185" s="122">
        <f>SUM(J186+J209+J216+J228+J232)</f>
        <v>461000</v>
      </c>
      <c r="K185" s="122">
        <f>SUM(K186+K209+K216+K228+K232)</f>
        <v>460999.52</v>
      </c>
      <c r="L185" s="122">
        <f>SUM(L186+L209+L216+L228+L232)</f>
        <v>460999.52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140</v>
      </c>
      <c r="H186" s="90">
        <v>153</v>
      </c>
      <c r="I186" s="122">
        <f>SUM(I187+I190+I195+I201+I206)</f>
        <v>461000</v>
      </c>
      <c r="J186" s="127">
        <f>SUM(J187+J190+J195+J201+J206)</f>
        <v>461000</v>
      </c>
      <c r="K186" s="116">
        <f>SUM(K187+K190+K195+K201+K206)</f>
        <v>460999.52</v>
      </c>
      <c r="L186" s="115">
        <f>SUM(L187+L190+L195+L201+L206)</f>
        <v>460999.52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142</v>
      </c>
      <c r="H190" s="90">
        <v>157</v>
      </c>
      <c r="I190" s="122">
        <f>I191</f>
        <v>461000</v>
      </c>
      <c r="J190" s="128">
        <f>J191</f>
        <v>461000</v>
      </c>
      <c r="K190" s="123">
        <f>K191</f>
        <v>460999.52</v>
      </c>
      <c r="L190" s="122">
        <f>L191</f>
        <v>460999.52</v>
      </c>
    </row>
    <row r="191" spans="1:12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142</v>
      </c>
      <c r="H191" s="90">
        <v>158</v>
      </c>
      <c r="I191" s="115">
        <f>SUM(I192:I194)</f>
        <v>461000</v>
      </c>
      <c r="J191" s="127">
        <f>SUM(J192:J194)</f>
        <v>461000</v>
      </c>
      <c r="K191" s="116">
        <f>SUM(K192:K194)</f>
        <v>460999.52</v>
      </c>
      <c r="L191" s="115">
        <f>SUM(L192:L194)</f>
        <v>460999.52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145</v>
      </c>
      <c r="H194" s="90">
        <v>161</v>
      </c>
      <c r="I194" s="119">
        <v>461000</v>
      </c>
      <c r="J194" s="119">
        <v>461000</v>
      </c>
      <c r="K194" s="119">
        <v>460999.52</v>
      </c>
      <c r="L194" s="139">
        <v>460999.52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150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160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170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170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180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190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200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180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210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200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180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220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180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220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230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231</v>
      </c>
      <c r="H368" s="90">
        <v>335</v>
      </c>
      <c r="I368" s="130">
        <f>SUM(I34+I184)</f>
        <v>471000</v>
      </c>
      <c r="J368" s="130">
        <f>SUM(J34+J184)</f>
        <v>471000</v>
      </c>
      <c r="K368" s="130">
        <f>SUM(K34+K184)</f>
        <v>470999.38</v>
      </c>
      <c r="L368" s="130">
        <f>SUM(L34+L184)</f>
        <v>470999.38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4"/>
      <c r="B370" s="154"/>
      <c r="C370" s="154"/>
      <c r="D370" s="605" t="s">
        <v>232</v>
      </c>
      <c r="E370" s="605"/>
      <c r="F370" s="605"/>
      <c r="G370" s="605"/>
      <c r="H370" s="152"/>
      <c r="I370" s="111"/>
      <c r="J370" s="109"/>
      <c r="K370" s="605" t="s">
        <v>233</v>
      </c>
      <c r="L370" s="605"/>
    </row>
    <row r="371" spans="1:12" ht="18.75" customHeight="1">
      <c r="A371" s="153" t="s">
        <v>234</v>
      </c>
      <c r="B371" s="153"/>
      <c r="C371" s="153"/>
      <c r="D371" s="153"/>
      <c r="E371" s="153"/>
      <c r="F371" s="153"/>
      <c r="G371" s="153"/>
      <c r="I371" s="147" t="s">
        <v>235</v>
      </c>
      <c r="K371" s="594" t="s">
        <v>236</v>
      </c>
      <c r="L371" s="594"/>
    </row>
    <row r="372" spans="1:12" ht="15.75" customHeight="1">
      <c r="D372" s="606" t="s">
        <v>525</v>
      </c>
      <c r="E372" s="605"/>
      <c r="F372" s="605"/>
      <c r="G372" s="605"/>
      <c r="I372" s="14"/>
      <c r="K372" s="14"/>
      <c r="L372" s="14"/>
    </row>
    <row r="373" spans="1:12" ht="15.75" customHeight="1">
      <c r="A373" s="154"/>
      <c r="B373" s="154"/>
      <c r="C373" s="154"/>
      <c r="D373" s="606" t="s">
        <v>526</v>
      </c>
      <c r="E373" s="605"/>
      <c r="F373" s="605"/>
      <c r="G373" s="605"/>
      <c r="I373" s="14"/>
      <c r="K373" s="605" t="s">
        <v>238</v>
      </c>
      <c r="L373" s="605"/>
    </row>
    <row r="374" spans="1:12" ht="24.75" customHeight="1">
      <c r="A374" s="593" t="s">
        <v>239</v>
      </c>
      <c r="B374" s="593"/>
      <c r="C374" s="593"/>
      <c r="D374" s="593"/>
      <c r="E374" s="593"/>
      <c r="F374" s="593"/>
      <c r="G374" s="593"/>
      <c r="H374" s="149"/>
      <c r="I374" s="15" t="s">
        <v>235</v>
      </c>
      <c r="K374" s="594" t="s">
        <v>236</v>
      </c>
      <c r="L374" s="594"/>
    </row>
  </sheetData>
  <sheetProtection formatCells="0" formatColumns="0" formatRows="0" insertColumns="0" insertRows="0" insertHyperlinks="0" deleteColumns="0" deleteRows="0" sort="0" autoFilter="0" pivotTables="0"/>
  <mergeCells count="31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D373:G373"/>
    <mergeCell ref="D372:G372"/>
  </mergeCells>
  <pageMargins left="0.51181102362205" right="0.31496062992126" top="0.23622047244093999" bottom="0.23622047244093999" header="0.31496062992126" footer="0.31496062992126"/>
  <pageSetup paperSize="9" scale="8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D3C48-5B2D-49E9-AB01-08FFC6B215D0}">
  <dimension ref="A1:S374"/>
  <sheetViews>
    <sheetView topLeftCell="A16" workbookViewId="0">
      <selection activeCell="U32" sqref="U32"/>
    </sheetView>
  </sheetViews>
  <sheetFormatPr defaultRowHeight="15"/>
  <cols>
    <col min="1" max="4" width="2" style="451" customWidth="1"/>
    <col min="5" max="5" width="2.140625" style="451" customWidth="1"/>
    <col min="6" max="6" width="3" style="452" customWidth="1"/>
    <col min="7" max="7" width="34.85546875" style="451" customWidth="1"/>
    <col min="8" max="8" width="3.85546875" style="451" customWidth="1"/>
    <col min="9" max="9" width="10" style="451" customWidth="1"/>
    <col min="10" max="10" width="11.140625" style="451" customWidth="1"/>
    <col min="11" max="11" width="11" style="451" customWidth="1"/>
    <col min="12" max="12" width="10.5703125" style="451" customWidth="1"/>
    <col min="13" max="13" width="0.140625" style="451" hidden="1" customWidth="1"/>
    <col min="14" max="14" width="6.140625" style="451" hidden="1" customWidth="1"/>
    <col min="15" max="15" width="5.5703125" style="451" hidden="1" customWidth="1"/>
    <col min="16" max="16" width="9.140625" style="450" customWidth="1"/>
    <col min="17" max="16384" width="9.140625" style="449"/>
  </cols>
  <sheetData>
    <row r="1" spans="1:15">
      <c r="G1" s="592"/>
      <c r="H1" s="589"/>
      <c r="I1" s="591"/>
      <c r="J1" s="578" t="s">
        <v>0</v>
      </c>
      <c r="K1" s="578"/>
      <c r="L1" s="578"/>
      <c r="M1" s="583"/>
      <c r="N1" s="578"/>
      <c r="O1" s="578"/>
    </row>
    <row r="2" spans="1:15">
      <c r="H2" s="589"/>
      <c r="I2" s="450"/>
      <c r="J2" s="578" t="s">
        <v>1</v>
      </c>
      <c r="K2" s="578"/>
      <c r="L2" s="578"/>
      <c r="M2" s="583"/>
      <c r="N2" s="578"/>
      <c r="O2" s="578"/>
    </row>
    <row r="3" spans="1:15">
      <c r="H3" s="579"/>
      <c r="I3" s="589"/>
      <c r="J3" s="578" t="s">
        <v>2</v>
      </c>
      <c r="K3" s="578"/>
      <c r="L3" s="578"/>
      <c r="M3" s="583"/>
      <c r="N3" s="578"/>
      <c r="O3" s="578"/>
    </row>
    <row r="4" spans="1:15">
      <c r="G4" s="590" t="s">
        <v>3</v>
      </c>
      <c r="H4" s="589"/>
      <c r="I4" s="450"/>
      <c r="J4" s="578" t="s">
        <v>4</v>
      </c>
      <c r="K4" s="578"/>
      <c r="L4" s="578"/>
      <c r="M4" s="583"/>
      <c r="N4" s="578"/>
      <c r="O4" s="578"/>
    </row>
    <row r="5" spans="1:15">
      <c r="H5" s="589"/>
      <c r="I5" s="450"/>
      <c r="J5" s="578" t="s">
        <v>5</v>
      </c>
      <c r="K5" s="578"/>
      <c r="L5" s="578"/>
      <c r="M5" s="583"/>
      <c r="N5" s="578"/>
      <c r="O5" s="578"/>
    </row>
    <row r="6" spans="1:15" ht="6" customHeight="1">
      <c r="H6" s="589"/>
      <c r="I6" s="450"/>
      <c r="J6" s="578"/>
      <c r="K6" s="578"/>
      <c r="L6" s="578"/>
      <c r="M6" s="583"/>
      <c r="N6" s="578"/>
      <c r="O6" s="578"/>
    </row>
    <row r="7" spans="1:15" ht="30" customHeight="1">
      <c r="A7" s="651" t="s">
        <v>6</v>
      </c>
      <c r="B7" s="651"/>
      <c r="C7" s="651"/>
      <c r="D7" s="651"/>
      <c r="E7" s="651"/>
      <c r="F7" s="651"/>
      <c r="G7" s="651"/>
      <c r="H7" s="651"/>
      <c r="I7" s="651"/>
      <c r="J7" s="651"/>
      <c r="K7" s="651"/>
      <c r="L7" s="651"/>
      <c r="M7" s="583"/>
    </row>
    <row r="8" spans="1:15" ht="11.25" customHeight="1">
      <c r="G8" s="588"/>
      <c r="H8" s="587"/>
      <c r="I8" s="587"/>
      <c r="J8" s="586"/>
      <c r="K8" s="586"/>
      <c r="L8" s="585"/>
      <c r="M8" s="583"/>
    </row>
    <row r="9" spans="1:15" ht="15.75" customHeight="1">
      <c r="A9" s="652" t="s">
        <v>7</v>
      </c>
      <c r="B9" s="652"/>
      <c r="C9" s="652"/>
      <c r="D9" s="652"/>
      <c r="E9" s="652"/>
      <c r="F9" s="652"/>
      <c r="G9" s="652"/>
      <c r="H9" s="652"/>
      <c r="I9" s="652"/>
      <c r="J9" s="652"/>
      <c r="K9" s="652"/>
      <c r="L9" s="652"/>
      <c r="M9" s="583"/>
    </row>
    <row r="10" spans="1:15">
      <c r="A10" s="638" t="s">
        <v>8</v>
      </c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583"/>
    </row>
    <row r="11" spans="1:15" ht="7.5" customHeight="1">
      <c r="A11" s="584"/>
      <c r="B11" s="578"/>
      <c r="C11" s="578"/>
      <c r="D11" s="578"/>
      <c r="E11" s="578"/>
      <c r="F11" s="578"/>
      <c r="G11" s="578"/>
      <c r="H11" s="578"/>
      <c r="I11" s="578"/>
      <c r="J11" s="578"/>
      <c r="K11" s="578"/>
      <c r="L11" s="578"/>
      <c r="M11" s="583"/>
    </row>
    <row r="12" spans="1:15" ht="15.75" customHeight="1">
      <c r="A12" s="584"/>
      <c r="B12" s="578"/>
      <c r="C12" s="578"/>
      <c r="D12" s="578"/>
      <c r="E12" s="578"/>
      <c r="F12" s="578"/>
      <c r="G12" s="657" t="s">
        <v>9</v>
      </c>
      <c r="H12" s="657"/>
      <c r="I12" s="657"/>
      <c r="J12" s="657"/>
      <c r="K12" s="657"/>
      <c r="L12" s="578"/>
      <c r="M12" s="583"/>
    </row>
    <row r="13" spans="1:15" ht="15.75" customHeight="1">
      <c r="A13" s="636" t="s">
        <v>10</v>
      </c>
      <c r="B13" s="636"/>
      <c r="C13" s="636"/>
      <c r="D13" s="636"/>
      <c r="E13" s="636"/>
      <c r="F13" s="636"/>
      <c r="G13" s="636"/>
      <c r="H13" s="636"/>
      <c r="I13" s="636"/>
      <c r="J13" s="636"/>
      <c r="K13" s="636"/>
      <c r="L13" s="636"/>
      <c r="M13" s="583"/>
    </row>
    <row r="14" spans="1:15" ht="12" customHeight="1">
      <c r="G14" s="637" t="s">
        <v>11</v>
      </c>
      <c r="H14" s="637"/>
      <c r="I14" s="637"/>
      <c r="J14" s="637"/>
      <c r="K14" s="637"/>
      <c r="M14" s="583"/>
    </row>
    <row r="15" spans="1:15">
      <c r="G15" s="638" t="s">
        <v>12</v>
      </c>
      <c r="H15" s="638"/>
      <c r="I15" s="638"/>
      <c r="J15" s="638"/>
      <c r="K15" s="638"/>
    </row>
    <row r="16" spans="1:15" ht="15.75" customHeight="1">
      <c r="B16" s="636" t="s">
        <v>13</v>
      </c>
      <c r="C16" s="636"/>
      <c r="D16" s="636"/>
      <c r="E16" s="636"/>
      <c r="F16" s="636"/>
      <c r="G16" s="636"/>
      <c r="H16" s="636"/>
      <c r="I16" s="636"/>
      <c r="J16" s="636"/>
      <c r="K16" s="636"/>
      <c r="L16" s="636"/>
    </row>
    <row r="17" spans="1:13" ht="7.5" customHeight="1"/>
    <row r="18" spans="1:13">
      <c r="G18" s="637" t="s">
        <v>536</v>
      </c>
      <c r="H18" s="637"/>
      <c r="I18" s="637"/>
      <c r="J18" s="637"/>
      <c r="K18" s="637"/>
    </row>
    <row r="19" spans="1:13">
      <c r="G19" s="632" t="s">
        <v>15</v>
      </c>
      <c r="H19" s="632"/>
      <c r="I19" s="632"/>
      <c r="J19" s="632"/>
      <c r="K19" s="632"/>
    </row>
    <row r="20" spans="1:13" ht="6.75" customHeight="1">
      <c r="G20" s="578"/>
      <c r="H20" s="578"/>
      <c r="I20" s="578"/>
      <c r="J20" s="578"/>
      <c r="K20" s="578"/>
    </row>
    <row r="21" spans="1:13">
      <c r="B21" s="450"/>
      <c r="C21" s="450"/>
      <c r="D21" s="450"/>
      <c r="E21" s="633" t="s">
        <v>246</v>
      </c>
      <c r="F21" s="633"/>
      <c r="G21" s="633"/>
      <c r="H21" s="633"/>
      <c r="I21" s="633"/>
      <c r="J21" s="633"/>
      <c r="K21" s="633"/>
      <c r="L21" s="450"/>
    </row>
    <row r="22" spans="1:13" ht="15" customHeight="1">
      <c r="A22" s="634" t="s">
        <v>17</v>
      </c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566"/>
    </row>
    <row r="23" spans="1:13">
      <c r="F23" s="451"/>
      <c r="J23" s="582"/>
      <c r="K23" s="531"/>
      <c r="L23" s="581" t="s">
        <v>18</v>
      </c>
      <c r="M23" s="566"/>
    </row>
    <row r="24" spans="1:13">
      <c r="F24" s="451"/>
      <c r="J24" s="580" t="s">
        <v>19</v>
      </c>
      <c r="K24" s="579"/>
      <c r="L24" s="567"/>
      <c r="M24" s="566"/>
    </row>
    <row r="25" spans="1:13">
      <c r="E25" s="578"/>
      <c r="F25" s="577"/>
      <c r="I25" s="576"/>
      <c r="J25" s="576"/>
      <c r="K25" s="575" t="s">
        <v>20</v>
      </c>
      <c r="L25" s="567"/>
      <c r="M25" s="566"/>
    </row>
    <row r="26" spans="1:13">
      <c r="A26" s="635" t="s">
        <v>260</v>
      </c>
      <c r="B26" s="635"/>
      <c r="C26" s="635"/>
      <c r="D26" s="635"/>
      <c r="E26" s="635"/>
      <c r="F26" s="635"/>
      <c r="G26" s="635"/>
      <c r="H26" s="635"/>
      <c r="I26" s="635"/>
      <c r="K26" s="575" t="s">
        <v>22</v>
      </c>
      <c r="L26" s="574" t="s">
        <v>23</v>
      </c>
      <c r="M26" s="566"/>
    </row>
    <row r="27" spans="1:13" ht="29.1" customHeight="1">
      <c r="A27" s="635" t="s">
        <v>535</v>
      </c>
      <c r="B27" s="635"/>
      <c r="C27" s="635"/>
      <c r="D27" s="635"/>
      <c r="E27" s="635"/>
      <c r="F27" s="635"/>
      <c r="G27" s="635"/>
      <c r="H27" s="635"/>
      <c r="I27" s="635"/>
      <c r="J27" s="573" t="s">
        <v>25</v>
      </c>
      <c r="K27" s="572" t="s">
        <v>243</v>
      </c>
      <c r="L27" s="567"/>
      <c r="M27" s="566"/>
    </row>
    <row r="28" spans="1:13">
      <c r="F28" s="451"/>
      <c r="G28" s="571" t="s">
        <v>27</v>
      </c>
      <c r="H28" s="472" t="s">
        <v>251</v>
      </c>
      <c r="I28" s="471"/>
      <c r="J28" s="570"/>
      <c r="K28" s="567"/>
      <c r="L28" s="567"/>
      <c r="M28" s="566"/>
    </row>
    <row r="29" spans="1:13">
      <c r="F29" s="451"/>
      <c r="G29" s="656" t="s">
        <v>29</v>
      </c>
      <c r="H29" s="656"/>
      <c r="I29" s="569" t="s">
        <v>241</v>
      </c>
      <c r="J29" s="568" t="s">
        <v>32</v>
      </c>
      <c r="K29" s="567" t="s">
        <v>32</v>
      </c>
      <c r="L29" s="567" t="s">
        <v>249</v>
      </c>
      <c r="M29" s="566"/>
    </row>
    <row r="30" spans="1:13">
      <c r="A30" s="650" t="s">
        <v>247</v>
      </c>
      <c r="B30" s="650"/>
      <c r="C30" s="650"/>
      <c r="D30" s="650"/>
      <c r="E30" s="650"/>
      <c r="F30" s="650"/>
      <c r="G30" s="650"/>
      <c r="H30" s="650"/>
      <c r="I30" s="650"/>
      <c r="J30" s="565"/>
      <c r="K30" s="565"/>
      <c r="L30" s="564" t="s">
        <v>34</v>
      </c>
      <c r="M30" s="563"/>
    </row>
    <row r="31" spans="1:13" ht="27" customHeight="1">
      <c r="A31" s="640" t="s">
        <v>35</v>
      </c>
      <c r="B31" s="641"/>
      <c r="C31" s="641"/>
      <c r="D31" s="641"/>
      <c r="E31" s="641"/>
      <c r="F31" s="641"/>
      <c r="G31" s="644" t="s">
        <v>36</v>
      </c>
      <c r="H31" s="646" t="s">
        <v>37</v>
      </c>
      <c r="I31" s="648" t="s">
        <v>38</v>
      </c>
      <c r="J31" s="649"/>
      <c r="K31" s="626" t="s">
        <v>39</v>
      </c>
      <c r="L31" s="628" t="s">
        <v>40</v>
      </c>
      <c r="M31" s="563"/>
    </row>
    <row r="32" spans="1:13" ht="58.5" customHeight="1">
      <c r="A32" s="642"/>
      <c r="B32" s="643"/>
      <c r="C32" s="643"/>
      <c r="D32" s="643"/>
      <c r="E32" s="643"/>
      <c r="F32" s="643"/>
      <c r="G32" s="645"/>
      <c r="H32" s="647"/>
      <c r="I32" s="562" t="s">
        <v>41</v>
      </c>
      <c r="J32" s="561" t="s">
        <v>42</v>
      </c>
      <c r="K32" s="627"/>
      <c r="L32" s="629"/>
    </row>
    <row r="33" spans="1:15">
      <c r="A33" s="653" t="s">
        <v>43</v>
      </c>
      <c r="B33" s="654"/>
      <c r="C33" s="654"/>
      <c r="D33" s="654"/>
      <c r="E33" s="654"/>
      <c r="F33" s="655"/>
      <c r="G33" s="463">
        <v>2</v>
      </c>
      <c r="H33" s="560">
        <v>3</v>
      </c>
      <c r="I33" s="559" t="s">
        <v>44</v>
      </c>
      <c r="J33" s="558" t="s">
        <v>45</v>
      </c>
      <c r="K33" s="557">
        <v>6</v>
      </c>
      <c r="L33" s="557">
        <v>7</v>
      </c>
    </row>
    <row r="34" spans="1:15">
      <c r="A34" s="515">
        <v>2</v>
      </c>
      <c r="B34" s="515"/>
      <c r="C34" s="514"/>
      <c r="D34" s="512"/>
      <c r="E34" s="515"/>
      <c r="F34" s="513"/>
      <c r="G34" s="512" t="s">
        <v>46</v>
      </c>
      <c r="H34" s="463">
        <v>1</v>
      </c>
      <c r="I34" s="481">
        <f>SUM(I35+I46+I65+I86+I93+I113+I139+I158+I168)</f>
        <v>23000</v>
      </c>
      <c r="J34" s="481">
        <f>SUM(J35+J46+J65+J86+J93+J113+J139+J158+J168)</f>
        <v>23000</v>
      </c>
      <c r="K34" s="486">
        <f>SUM(K35+K46+K65+K86+K93+K113+K139+K158+K168)</f>
        <v>23000</v>
      </c>
      <c r="L34" s="481">
        <f>SUM(L35+L46+L65+L86+L93+L113+L139+L158+L168)</f>
        <v>23000</v>
      </c>
      <c r="M34" s="464"/>
      <c r="N34" s="464"/>
      <c r="O34" s="464"/>
    </row>
    <row r="35" spans="1:15" ht="17.25" hidden="1" customHeight="1">
      <c r="A35" s="515">
        <v>2</v>
      </c>
      <c r="B35" s="536">
        <v>1</v>
      </c>
      <c r="C35" s="493"/>
      <c r="D35" s="519"/>
      <c r="E35" s="494"/>
      <c r="F35" s="492"/>
      <c r="G35" s="543" t="s">
        <v>47</v>
      </c>
      <c r="H35" s="463">
        <v>2</v>
      </c>
      <c r="I35" s="481">
        <f>SUM(I36+I42)</f>
        <v>0</v>
      </c>
      <c r="J35" s="481">
        <f>SUM(J36+J42)</f>
        <v>0</v>
      </c>
      <c r="K35" s="526">
        <f>SUM(K36+K42)</f>
        <v>0</v>
      </c>
      <c r="L35" s="525">
        <f>SUM(L36+L42)</f>
        <v>0</v>
      </c>
    </row>
    <row r="36" spans="1:15" hidden="1">
      <c r="A36" s="477">
        <v>2</v>
      </c>
      <c r="B36" s="477">
        <v>1</v>
      </c>
      <c r="C36" s="476">
        <v>1</v>
      </c>
      <c r="D36" s="474"/>
      <c r="E36" s="477"/>
      <c r="F36" s="475"/>
      <c r="G36" s="474" t="s">
        <v>48</v>
      </c>
      <c r="H36" s="463">
        <v>3</v>
      </c>
      <c r="I36" s="481">
        <f>SUM(I37)</f>
        <v>0</v>
      </c>
      <c r="J36" s="481">
        <f>SUM(J37)</f>
        <v>0</v>
      </c>
      <c r="K36" s="486">
        <f>SUM(K37)</f>
        <v>0</v>
      </c>
      <c r="L36" s="481">
        <f>SUM(L37)</f>
        <v>0</v>
      </c>
    </row>
    <row r="37" spans="1:15" hidden="1">
      <c r="A37" s="478">
        <v>2</v>
      </c>
      <c r="B37" s="477">
        <v>1</v>
      </c>
      <c r="C37" s="476">
        <v>1</v>
      </c>
      <c r="D37" s="474">
        <v>1</v>
      </c>
      <c r="E37" s="477"/>
      <c r="F37" s="475"/>
      <c r="G37" s="474" t="s">
        <v>48</v>
      </c>
      <c r="H37" s="463">
        <v>4</v>
      </c>
      <c r="I37" s="481">
        <f>SUM(I38+I40)</f>
        <v>0</v>
      </c>
      <c r="J37" s="481">
        <f t="shared" ref="J37:L38" si="0">SUM(J38)</f>
        <v>0</v>
      </c>
      <c r="K37" s="481">
        <f t="shared" si="0"/>
        <v>0</v>
      </c>
      <c r="L37" s="481">
        <f t="shared" si="0"/>
        <v>0</v>
      </c>
    </row>
    <row r="38" spans="1:15" hidden="1">
      <c r="A38" s="478">
        <v>2</v>
      </c>
      <c r="B38" s="477">
        <v>1</v>
      </c>
      <c r="C38" s="476">
        <v>1</v>
      </c>
      <c r="D38" s="474">
        <v>1</v>
      </c>
      <c r="E38" s="477">
        <v>1</v>
      </c>
      <c r="F38" s="475"/>
      <c r="G38" s="474" t="s">
        <v>49</v>
      </c>
      <c r="H38" s="463">
        <v>5</v>
      </c>
      <c r="I38" s="486">
        <f>SUM(I39)</f>
        <v>0</v>
      </c>
      <c r="J38" s="486">
        <f t="shared" si="0"/>
        <v>0</v>
      </c>
      <c r="K38" s="486">
        <f t="shared" si="0"/>
        <v>0</v>
      </c>
      <c r="L38" s="486">
        <f t="shared" si="0"/>
        <v>0</v>
      </c>
    </row>
    <row r="39" spans="1:15" hidden="1">
      <c r="A39" s="478">
        <v>2</v>
      </c>
      <c r="B39" s="477">
        <v>1</v>
      </c>
      <c r="C39" s="476">
        <v>1</v>
      </c>
      <c r="D39" s="474">
        <v>1</v>
      </c>
      <c r="E39" s="477">
        <v>1</v>
      </c>
      <c r="F39" s="475">
        <v>1</v>
      </c>
      <c r="G39" s="474" t="s">
        <v>49</v>
      </c>
      <c r="H39" s="463">
        <v>6</v>
      </c>
      <c r="I39" s="528">
        <v>0</v>
      </c>
      <c r="J39" s="510">
        <v>0</v>
      </c>
      <c r="K39" s="510">
        <v>0</v>
      </c>
      <c r="L39" s="510">
        <v>0</v>
      </c>
    </row>
    <row r="40" spans="1:15" hidden="1">
      <c r="A40" s="478">
        <v>2</v>
      </c>
      <c r="B40" s="477">
        <v>1</v>
      </c>
      <c r="C40" s="476">
        <v>1</v>
      </c>
      <c r="D40" s="474">
        <v>1</v>
      </c>
      <c r="E40" s="477">
        <v>2</v>
      </c>
      <c r="F40" s="475"/>
      <c r="G40" s="474" t="s">
        <v>50</v>
      </c>
      <c r="H40" s="463">
        <v>7</v>
      </c>
      <c r="I40" s="486">
        <f>I41</f>
        <v>0</v>
      </c>
      <c r="J40" s="486">
        <f>J41</f>
        <v>0</v>
      </c>
      <c r="K40" s="486">
        <f>K41</f>
        <v>0</v>
      </c>
      <c r="L40" s="486">
        <f>L41</f>
        <v>0</v>
      </c>
    </row>
    <row r="41" spans="1:15" hidden="1">
      <c r="A41" s="478">
        <v>2</v>
      </c>
      <c r="B41" s="477">
        <v>1</v>
      </c>
      <c r="C41" s="476">
        <v>1</v>
      </c>
      <c r="D41" s="474">
        <v>1</v>
      </c>
      <c r="E41" s="477">
        <v>2</v>
      </c>
      <c r="F41" s="475">
        <v>1</v>
      </c>
      <c r="G41" s="474" t="s">
        <v>50</v>
      </c>
      <c r="H41" s="463">
        <v>8</v>
      </c>
      <c r="I41" s="510">
        <v>0</v>
      </c>
      <c r="J41" s="473">
        <v>0</v>
      </c>
      <c r="K41" s="510">
        <v>0</v>
      </c>
      <c r="L41" s="473">
        <v>0</v>
      </c>
    </row>
    <row r="42" spans="1:15" hidden="1">
      <c r="A42" s="478">
        <v>2</v>
      </c>
      <c r="B42" s="477">
        <v>1</v>
      </c>
      <c r="C42" s="476">
        <v>2</v>
      </c>
      <c r="D42" s="474"/>
      <c r="E42" s="477"/>
      <c r="F42" s="475"/>
      <c r="G42" s="474" t="s">
        <v>51</v>
      </c>
      <c r="H42" s="463">
        <v>9</v>
      </c>
      <c r="I42" s="486">
        <f t="shared" ref="I42:L44" si="1">I43</f>
        <v>0</v>
      </c>
      <c r="J42" s="481">
        <f t="shared" si="1"/>
        <v>0</v>
      </c>
      <c r="K42" s="486">
        <f t="shared" si="1"/>
        <v>0</v>
      </c>
      <c r="L42" s="481">
        <f t="shared" si="1"/>
        <v>0</v>
      </c>
    </row>
    <row r="43" spans="1:15" hidden="1">
      <c r="A43" s="478">
        <v>2</v>
      </c>
      <c r="B43" s="477">
        <v>1</v>
      </c>
      <c r="C43" s="476">
        <v>2</v>
      </c>
      <c r="D43" s="474">
        <v>1</v>
      </c>
      <c r="E43" s="477"/>
      <c r="F43" s="475"/>
      <c r="G43" s="474" t="s">
        <v>51</v>
      </c>
      <c r="H43" s="463">
        <v>10</v>
      </c>
      <c r="I43" s="486">
        <f t="shared" si="1"/>
        <v>0</v>
      </c>
      <c r="J43" s="481">
        <f t="shared" si="1"/>
        <v>0</v>
      </c>
      <c r="K43" s="481">
        <f t="shared" si="1"/>
        <v>0</v>
      </c>
      <c r="L43" s="481">
        <f t="shared" si="1"/>
        <v>0</v>
      </c>
    </row>
    <row r="44" spans="1:15" hidden="1">
      <c r="A44" s="478">
        <v>2</v>
      </c>
      <c r="B44" s="477">
        <v>1</v>
      </c>
      <c r="C44" s="476">
        <v>2</v>
      </c>
      <c r="D44" s="474">
        <v>1</v>
      </c>
      <c r="E44" s="477">
        <v>1</v>
      </c>
      <c r="F44" s="475"/>
      <c r="G44" s="474" t="s">
        <v>51</v>
      </c>
      <c r="H44" s="463">
        <v>11</v>
      </c>
      <c r="I44" s="481">
        <f t="shared" si="1"/>
        <v>0</v>
      </c>
      <c r="J44" s="481">
        <f t="shared" si="1"/>
        <v>0</v>
      </c>
      <c r="K44" s="481">
        <f t="shared" si="1"/>
        <v>0</v>
      </c>
      <c r="L44" s="481">
        <f t="shared" si="1"/>
        <v>0</v>
      </c>
    </row>
    <row r="45" spans="1:15" hidden="1">
      <c r="A45" s="478">
        <v>2</v>
      </c>
      <c r="B45" s="477">
        <v>1</v>
      </c>
      <c r="C45" s="476">
        <v>2</v>
      </c>
      <c r="D45" s="474">
        <v>1</v>
      </c>
      <c r="E45" s="477">
        <v>1</v>
      </c>
      <c r="F45" s="475">
        <v>1</v>
      </c>
      <c r="G45" s="474" t="s">
        <v>51</v>
      </c>
      <c r="H45" s="463">
        <v>12</v>
      </c>
      <c r="I45" s="473">
        <v>0</v>
      </c>
      <c r="J45" s="510">
        <v>0</v>
      </c>
      <c r="K45" s="510">
        <v>0</v>
      </c>
      <c r="L45" s="510">
        <v>0</v>
      </c>
    </row>
    <row r="46" spans="1:15">
      <c r="A46" s="516">
        <v>2</v>
      </c>
      <c r="B46" s="537">
        <v>2</v>
      </c>
      <c r="C46" s="493"/>
      <c r="D46" s="519"/>
      <c r="E46" s="494"/>
      <c r="F46" s="492"/>
      <c r="G46" s="543" t="s">
        <v>52</v>
      </c>
      <c r="H46" s="463">
        <v>13</v>
      </c>
      <c r="I46" s="491">
        <f t="shared" ref="I46:L48" si="2">I47</f>
        <v>23000</v>
      </c>
      <c r="J46" s="489">
        <f t="shared" si="2"/>
        <v>23000</v>
      </c>
      <c r="K46" s="491">
        <f t="shared" si="2"/>
        <v>23000</v>
      </c>
      <c r="L46" s="491">
        <f t="shared" si="2"/>
        <v>23000</v>
      </c>
    </row>
    <row r="47" spans="1:15">
      <c r="A47" s="478">
        <v>2</v>
      </c>
      <c r="B47" s="477">
        <v>2</v>
      </c>
      <c r="C47" s="476">
        <v>1</v>
      </c>
      <c r="D47" s="474"/>
      <c r="E47" s="477"/>
      <c r="F47" s="475"/>
      <c r="G47" s="519" t="s">
        <v>52</v>
      </c>
      <c r="H47" s="463">
        <v>14</v>
      </c>
      <c r="I47" s="481">
        <f t="shared" si="2"/>
        <v>23000</v>
      </c>
      <c r="J47" s="486">
        <f t="shared" si="2"/>
        <v>23000</v>
      </c>
      <c r="K47" s="481">
        <f t="shared" si="2"/>
        <v>23000</v>
      </c>
      <c r="L47" s="486">
        <f t="shared" si="2"/>
        <v>23000</v>
      </c>
    </row>
    <row r="48" spans="1:15">
      <c r="A48" s="478">
        <v>2</v>
      </c>
      <c r="B48" s="477">
        <v>2</v>
      </c>
      <c r="C48" s="476">
        <v>1</v>
      </c>
      <c r="D48" s="474">
        <v>1</v>
      </c>
      <c r="E48" s="477"/>
      <c r="F48" s="475"/>
      <c r="G48" s="519" t="s">
        <v>52</v>
      </c>
      <c r="H48" s="463">
        <v>15</v>
      </c>
      <c r="I48" s="481">
        <f t="shared" si="2"/>
        <v>23000</v>
      </c>
      <c r="J48" s="486">
        <f t="shared" si="2"/>
        <v>23000</v>
      </c>
      <c r="K48" s="525">
        <f t="shared" si="2"/>
        <v>23000</v>
      </c>
      <c r="L48" s="525">
        <f t="shared" si="2"/>
        <v>23000</v>
      </c>
    </row>
    <row r="49" spans="1:12">
      <c r="A49" s="485">
        <v>2</v>
      </c>
      <c r="B49" s="484">
        <v>2</v>
      </c>
      <c r="C49" s="483">
        <v>1</v>
      </c>
      <c r="D49" s="488">
        <v>1</v>
      </c>
      <c r="E49" s="484">
        <v>1</v>
      </c>
      <c r="F49" s="482"/>
      <c r="G49" s="519" t="s">
        <v>52</v>
      </c>
      <c r="H49" s="463">
        <v>16</v>
      </c>
      <c r="I49" s="501">
        <f>SUM(I50:I64)</f>
        <v>23000</v>
      </c>
      <c r="J49" s="501">
        <f>SUM(J50:J64)</f>
        <v>23000</v>
      </c>
      <c r="K49" s="499">
        <f>SUM(K50:K64)</f>
        <v>23000</v>
      </c>
      <c r="L49" s="499">
        <f>SUM(L50:L64)</f>
        <v>23000</v>
      </c>
    </row>
    <row r="50" spans="1:12" hidden="1">
      <c r="A50" s="478">
        <v>2</v>
      </c>
      <c r="B50" s="477">
        <v>2</v>
      </c>
      <c r="C50" s="476">
        <v>1</v>
      </c>
      <c r="D50" s="474">
        <v>1</v>
      </c>
      <c r="E50" s="477">
        <v>1</v>
      </c>
      <c r="F50" s="556">
        <v>1</v>
      </c>
      <c r="G50" s="474" t="s">
        <v>53</v>
      </c>
      <c r="H50" s="463">
        <v>17</v>
      </c>
      <c r="I50" s="510">
        <v>0</v>
      </c>
      <c r="J50" s="510">
        <v>0</v>
      </c>
      <c r="K50" s="510">
        <v>0</v>
      </c>
      <c r="L50" s="510">
        <v>0</v>
      </c>
    </row>
    <row r="51" spans="1:12" ht="25.5" hidden="1" customHeight="1">
      <c r="A51" s="478">
        <v>2</v>
      </c>
      <c r="B51" s="477">
        <v>2</v>
      </c>
      <c r="C51" s="476">
        <v>1</v>
      </c>
      <c r="D51" s="474">
        <v>1</v>
      </c>
      <c r="E51" s="477">
        <v>1</v>
      </c>
      <c r="F51" s="475">
        <v>2</v>
      </c>
      <c r="G51" s="474" t="s">
        <v>54</v>
      </c>
      <c r="H51" s="463">
        <v>18</v>
      </c>
      <c r="I51" s="510">
        <v>0</v>
      </c>
      <c r="J51" s="510">
        <v>0</v>
      </c>
      <c r="K51" s="510">
        <v>0</v>
      </c>
      <c r="L51" s="510">
        <v>0</v>
      </c>
    </row>
    <row r="52" spans="1:12" ht="25.5" hidden="1" customHeight="1">
      <c r="A52" s="478">
        <v>2</v>
      </c>
      <c r="B52" s="477">
        <v>2</v>
      </c>
      <c r="C52" s="476">
        <v>1</v>
      </c>
      <c r="D52" s="474">
        <v>1</v>
      </c>
      <c r="E52" s="477">
        <v>1</v>
      </c>
      <c r="F52" s="475">
        <v>5</v>
      </c>
      <c r="G52" s="474" t="s">
        <v>55</v>
      </c>
      <c r="H52" s="463">
        <v>19</v>
      </c>
      <c r="I52" s="510">
        <v>0</v>
      </c>
      <c r="J52" s="510">
        <v>0</v>
      </c>
      <c r="K52" s="510">
        <v>0</v>
      </c>
      <c r="L52" s="510">
        <v>0</v>
      </c>
    </row>
    <row r="53" spans="1:12" ht="25.5" hidden="1" customHeight="1">
      <c r="A53" s="478">
        <v>2</v>
      </c>
      <c r="B53" s="477">
        <v>2</v>
      </c>
      <c r="C53" s="476">
        <v>1</v>
      </c>
      <c r="D53" s="474">
        <v>1</v>
      </c>
      <c r="E53" s="477">
        <v>1</v>
      </c>
      <c r="F53" s="475">
        <v>6</v>
      </c>
      <c r="G53" s="474" t="s">
        <v>56</v>
      </c>
      <c r="H53" s="463">
        <v>20</v>
      </c>
      <c r="I53" s="510">
        <v>0</v>
      </c>
      <c r="J53" s="510">
        <v>0</v>
      </c>
      <c r="K53" s="510">
        <v>0</v>
      </c>
      <c r="L53" s="510">
        <v>0</v>
      </c>
    </row>
    <row r="54" spans="1:12" ht="25.5" hidden="1" customHeight="1">
      <c r="A54" s="495">
        <v>2</v>
      </c>
      <c r="B54" s="494">
        <v>2</v>
      </c>
      <c r="C54" s="493">
        <v>1</v>
      </c>
      <c r="D54" s="519">
        <v>1</v>
      </c>
      <c r="E54" s="494">
        <v>1</v>
      </c>
      <c r="F54" s="492">
        <v>7</v>
      </c>
      <c r="G54" s="519" t="s">
        <v>57</v>
      </c>
      <c r="H54" s="463">
        <v>21</v>
      </c>
      <c r="I54" s="510">
        <v>0</v>
      </c>
      <c r="J54" s="510">
        <v>0</v>
      </c>
      <c r="K54" s="510">
        <v>0</v>
      </c>
      <c r="L54" s="510">
        <v>0</v>
      </c>
    </row>
    <row r="55" spans="1:12" hidden="1">
      <c r="A55" s="478">
        <v>2</v>
      </c>
      <c r="B55" s="477">
        <v>2</v>
      </c>
      <c r="C55" s="476">
        <v>1</v>
      </c>
      <c r="D55" s="474">
        <v>1</v>
      </c>
      <c r="E55" s="477">
        <v>1</v>
      </c>
      <c r="F55" s="475">
        <v>11</v>
      </c>
      <c r="G55" s="474" t="s">
        <v>58</v>
      </c>
      <c r="H55" s="463">
        <v>22</v>
      </c>
      <c r="I55" s="473">
        <v>0</v>
      </c>
      <c r="J55" s="510">
        <v>0</v>
      </c>
      <c r="K55" s="510">
        <v>0</v>
      </c>
      <c r="L55" s="510">
        <v>0</v>
      </c>
    </row>
    <row r="56" spans="1:12" ht="25.5" hidden="1" customHeight="1">
      <c r="A56" s="485">
        <v>2</v>
      </c>
      <c r="B56" s="503">
        <v>2</v>
      </c>
      <c r="C56" s="509">
        <v>1</v>
      </c>
      <c r="D56" s="509">
        <v>1</v>
      </c>
      <c r="E56" s="509">
        <v>1</v>
      </c>
      <c r="F56" s="502">
        <v>12</v>
      </c>
      <c r="G56" s="498" t="s">
        <v>59</v>
      </c>
      <c r="H56" s="463">
        <v>23</v>
      </c>
      <c r="I56" s="504">
        <v>0</v>
      </c>
      <c r="J56" s="510">
        <v>0</v>
      </c>
      <c r="K56" s="510">
        <v>0</v>
      </c>
      <c r="L56" s="510">
        <v>0</v>
      </c>
    </row>
    <row r="57" spans="1:12" ht="25.5" hidden="1" customHeight="1">
      <c r="A57" s="478">
        <v>2</v>
      </c>
      <c r="B57" s="477">
        <v>2</v>
      </c>
      <c r="C57" s="476">
        <v>1</v>
      </c>
      <c r="D57" s="476">
        <v>1</v>
      </c>
      <c r="E57" s="476">
        <v>1</v>
      </c>
      <c r="F57" s="475">
        <v>14</v>
      </c>
      <c r="G57" s="555" t="s">
        <v>60</v>
      </c>
      <c r="H57" s="463">
        <v>24</v>
      </c>
      <c r="I57" s="473">
        <v>0</v>
      </c>
      <c r="J57" s="473">
        <v>0</v>
      </c>
      <c r="K57" s="473">
        <v>0</v>
      </c>
      <c r="L57" s="473">
        <v>0</v>
      </c>
    </row>
    <row r="58" spans="1:12" ht="25.5" hidden="1" customHeight="1">
      <c r="A58" s="478">
        <v>2</v>
      </c>
      <c r="B58" s="477">
        <v>2</v>
      </c>
      <c r="C58" s="476">
        <v>1</v>
      </c>
      <c r="D58" s="476">
        <v>1</v>
      </c>
      <c r="E58" s="476">
        <v>1</v>
      </c>
      <c r="F58" s="475">
        <v>15</v>
      </c>
      <c r="G58" s="474" t="s">
        <v>61</v>
      </c>
      <c r="H58" s="463">
        <v>25</v>
      </c>
      <c r="I58" s="473">
        <v>0</v>
      </c>
      <c r="J58" s="510">
        <v>0</v>
      </c>
      <c r="K58" s="510">
        <v>0</v>
      </c>
      <c r="L58" s="510">
        <v>0</v>
      </c>
    </row>
    <row r="59" spans="1:12" hidden="1">
      <c r="A59" s="478">
        <v>2</v>
      </c>
      <c r="B59" s="477">
        <v>2</v>
      </c>
      <c r="C59" s="476">
        <v>1</v>
      </c>
      <c r="D59" s="476">
        <v>1</v>
      </c>
      <c r="E59" s="476">
        <v>1</v>
      </c>
      <c r="F59" s="475">
        <v>16</v>
      </c>
      <c r="G59" s="474" t="s">
        <v>62</v>
      </c>
      <c r="H59" s="463">
        <v>26</v>
      </c>
      <c r="I59" s="473">
        <v>0</v>
      </c>
      <c r="J59" s="510">
        <v>0</v>
      </c>
      <c r="K59" s="510">
        <v>0</v>
      </c>
      <c r="L59" s="510">
        <v>0</v>
      </c>
    </row>
    <row r="60" spans="1:12" ht="25.5" hidden="1" customHeight="1">
      <c r="A60" s="478">
        <v>2</v>
      </c>
      <c r="B60" s="477">
        <v>2</v>
      </c>
      <c r="C60" s="476">
        <v>1</v>
      </c>
      <c r="D60" s="476">
        <v>1</v>
      </c>
      <c r="E60" s="476">
        <v>1</v>
      </c>
      <c r="F60" s="475">
        <v>17</v>
      </c>
      <c r="G60" s="474" t="s">
        <v>63</v>
      </c>
      <c r="H60" s="463">
        <v>27</v>
      </c>
      <c r="I60" s="473">
        <v>0</v>
      </c>
      <c r="J60" s="473">
        <v>0</v>
      </c>
      <c r="K60" s="473">
        <v>0</v>
      </c>
      <c r="L60" s="473">
        <v>0</v>
      </c>
    </row>
    <row r="61" spans="1:12" hidden="1">
      <c r="A61" s="478">
        <v>2</v>
      </c>
      <c r="B61" s="477">
        <v>2</v>
      </c>
      <c r="C61" s="476">
        <v>1</v>
      </c>
      <c r="D61" s="476">
        <v>1</v>
      </c>
      <c r="E61" s="476">
        <v>1</v>
      </c>
      <c r="F61" s="475">
        <v>20</v>
      </c>
      <c r="G61" s="474" t="s">
        <v>64</v>
      </c>
      <c r="H61" s="463">
        <v>28</v>
      </c>
      <c r="I61" s="473">
        <v>0</v>
      </c>
      <c r="J61" s="510">
        <v>0</v>
      </c>
      <c r="K61" s="510">
        <v>0</v>
      </c>
      <c r="L61" s="510">
        <v>0</v>
      </c>
    </row>
    <row r="62" spans="1:12" ht="25.5" hidden="1" customHeight="1">
      <c r="A62" s="478">
        <v>2</v>
      </c>
      <c r="B62" s="477">
        <v>2</v>
      </c>
      <c r="C62" s="476">
        <v>1</v>
      </c>
      <c r="D62" s="476">
        <v>1</v>
      </c>
      <c r="E62" s="476">
        <v>1</v>
      </c>
      <c r="F62" s="475">
        <v>21</v>
      </c>
      <c r="G62" s="474" t="s">
        <v>65</v>
      </c>
      <c r="H62" s="463">
        <v>29</v>
      </c>
      <c r="I62" s="473">
        <v>0</v>
      </c>
      <c r="J62" s="510">
        <v>0</v>
      </c>
      <c r="K62" s="510">
        <v>0</v>
      </c>
      <c r="L62" s="510">
        <v>0</v>
      </c>
    </row>
    <row r="63" spans="1:12" hidden="1">
      <c r="A63" s="478">
        <v>2</v>
      </c>
      <c r="B63" s="477">
        <v>2</v>
      </c>
      <c r="C63" s="476">
        <v>1</v>
      </c>
      <c r="D63" s="476">
        <v>1</v>
      </c>
      <c r="E63" s="476">
        <v>1</v>
      </c>
      <c r="F63" s="475">
        <v>22</v>
      </c>
      <c r="G63" s="474" t="s">
        <v>66</v>
      </c>
      <c r="H63" s="463">
        <v>30</v>
      </c>
      <c r="I63" s="473">
        <v>0</v>
      </c>
      <c r="J63" s="510">
        <v>0</v>
      </c>
      <c r="K63" s="510">
        <v>0</v>
      </c>
      <c r="L63" s="510">
        <v>0</v>
      </c>
    </row>
    <row r="64" spans="1:12">
      <c r="A64" s="478">
        <v>2</v>
      </c>
      <c r="B64" s="477">
        <v>2</v>
      </c>
      <c r="C64" s="476">
        <v>1</v>
      </c>
      <c r="D64" s="476">
        <v>1</v>
      </c>
      <c r="E64" s="476">
        <v>1</v>
      </c>
      <c r="F64" s="475">
        <v>30</v>
      </c>
      <c r="G64" s="474" t="s">
        <v>67</v>
      </c>
      <c r="H64" s="463">
        <v>31</v>
      </c>
      <c r="I64" s="473">
        <v>23000</v>
      </c>
      <c r="J64" s="510">
        <v>23000</v>
      </c>
      <c r="K64" s="510">
        <v>23000</v>
      </c>
      <c r="L64" s="510">
        <v>23000</v>
      </c>
    </row>
    <row r="65" spans="1:15" hidden="1">
      <c r="A65" s="554">
        <v>2</v>
      </c>
      <c r="B65" s="553">
        <v>3</v>
      </c>
      <c r="C65" s="536"/>
      <c r="D65" s="493"/>
      <c r="E65" s="493"/>
      <c r="F65" s="492"/>
      <c r="G65" s="534" t="s">
        <v>68</v>
      </c>
      <c r="H65" s="463">
        <v>32</v>
      </c>
      <c r="I65" s="491">
        <f>I66+I82</f>
        <v>0</v>
      </c>
      <c r="J65" s="491">
        <f>J66+J82</f>
        <v>0</v>
      </c>
      <c r="K65" s="491">
        <f>K66+K82</f>
        <v>0</v>
      </c>
      <c r="L65" s="491">
        <f>L66+L82</f>
        <v>0</v>
      </c>
    </row>
    <row r="66" spans="1:15" hidden="1">
      <c r="A66" s="478">
        <v>2</v>
      </c>
      <c r="B66" s="477">
        <v>3</v>
      </c>
      <c r="C66" s="476">
        <v>1</v>
      </c>
      <c r="D66" s="476"/>
      <c r="E66" s="476"/>
      <c r="F66" s="475"/>
      <c r="G66" s="474" t="s">
        <v>69</v>
      </c>
      <c r="H66" s="463">
        <v>33</v>
      </c>
      <c r="I66" s="481">
        <f>SUM(I67+I72+I77)</f>
        <v>0</v>
      </c>
      <c r="J66" s="487">
        <f>SUM(J67+J72+J77)</f>
        <v>0</v>
      </c>
      <c r="K66" s="486">
        <f>SUM(K67+K72+K77)</f>
        <v>0</v>
      </c>
      <c r="L66" s="481">
        <f>SUM(L67+L72+L77)</f>
        <v>0</v>
      </c>
    </row>
    <row r="67" spans="1:15" hidden="1">
      <c r="A67" s="478">
        <v>2</v>
      </c>
      <c r="B67" s="477">
        <v>3</v>
      </c>
      <c r="C67" s="476">
        <v>1</v>
      </c>
      <c r="D67" s="476">
        <v>1</v>
      </c>
      <c r="E67" s="476"/>
      <c r="F67" s="475"/>
      <c r="G67" s="474" t="s">
        <v>70</v>
      </c>
      <c r="H67" s="463">
        <v>34</v>
      </c>
      <c r="I67" s="481">
        <f>I68</f>
        <v>0</v>
      </c>
      <c r="J67" s="487">
        <f>J68</f>
        <v>0</v>
      </c>
      <c r="K67" s="486">
        <f>K68</f>
        <v>0</v>
      </c>
      <c r="L67" s="481">
        <f>L68</f>
        <v>0</v>
      </c>
    </row>
    <row r="68" spans="1:15" hidden="1">
      <c r="A68" s="478">
        <v>2</v>
      </c>
      <c r="B68" s="477">
        <v>3</v>
      </c>
      <c r="C68" s="476">
        <v>1</v>
      </c>
      <c r="D68" s="476">
        <v>1</v>
      </c>
      <c r="E68" s="476">
        <v>1</v>
      </c>
      <c r="F68" s="475"/>
      <c r="G68" s="474" t="s">
        <v>70</v>
      </c>
      <c r="H68" s="463">
        <v>35</v>
      </c>
      <c r="I68" s="481">
        <f>SUM(I69:I71)</f>
        <v>0</v>
      </c>
      <c r="J68" s="487">
        <f>SUM(J69:J71)</f>
        <v>0</v>
      </c>
      <c r="K68" s="486">
        <f>SUM(K69:K71)</f>
        <v>0</v>
      </c>
      <c r="L68" s="481">
        <f>SUM(L69:L71)</f>
        <v>0</v>
      </c>
    </row>
    <row r="69" spans="1:15" ht="25.5" hidden="1" customHeight="1">
      <c r="A69" s="478">
        <v>2</v>
      </c>
      <c r="B69" s="477">
        <v>3</v>
      </c>
      <c r="C69" s="476">
        <v>1</v>
      </c>
      <c r="D69" s="476">
        <v>1</v>
      </c>
      <c r="E69" s="476">
        <v>1</v>
      </c>
      <c r="F69" s="475">
        <v>1</v>
      </c>
      <c r="G69" s="474" t="s">
        <v>71</v>
      </c>
      <c r="H69" s="463">
        <v>36</v>
      </c>
      <c r="I69" s="473">
        <v>0</v>
      </c>
      <c r="J69" s="473">
        <v>0</v>
      </c>
      <c r="K69" s="473">
        <v>0</v>
      </c>
      <c r="L69" s="473">
        <v>0</v>
      </c>
      <c r="M69" s="552"/>
      <c r="N69" s="552"/>
      <c r="O69" s="552"/>
    </row>
    <row r="70" spans="1:15" ht="25.5" hidden="1" customHeight="1">
      <c r="A70" s="478">
        <v>2</v>
      </c>
      <c r="B70" s="494">
        <v>3</v>
      </c>
      <c r="C70" s="493">
        <v>1</v>
      </c>
      <c r="D70" s="493">
        <v>1</v>
      </c>
      <c r="E70" s="493">
        <v>1</v>
      </c>
      <c r="F70" s="492">
        <v>2</v>
      </c>
      <c r="G70" s="519" t="s">
        <v>72</v>
      </c>
      <c r="H70" s="463">
        <v>37</v>
      </c>
      <c r="I70" s="528">
        <v>0</v>
      </c>
      <c r="J70" s="528">
        <v>0</v>
      </c>
      <c r="K70" s="528">
        <v>0</v>
      </c>
      <c r="L70" s="528">
        <v>0</v>
      </c>
    </row>
    <row r="71" spans="1:15" hidden="1">
      <c r="A71" s="477">
        <v>2</v>
      </c>
      <c r="B71" s="476">
        <v>3</v>
      </c>
      <c r="C71" s="476">
        <v>1</v>
      </c>
      <c r="D71" s="476">
        <v>1</v>
      </c>
      <c r="E71" s="476">
        <v>1</v>
      </c>
      <c r="F71" s="475">
        <v>3</v>
      </c>
      <c r="G71" s="474" t="s">
        <v>73</v>
      </c>
      <c r="H71" s="463">
        <v>38</v>
      </c>
      <c r="I71" s="473">
        <v>0</v>
      </c>
      <c r="J71" s="473">
        <v>0</v>
      </c>
      <c r="K71" s="473">
        <v>0</v>
      </c>
      <c r="L71" s="473">
        <v>0</v>
      </c>
    </row>
    <row r="72" spans="1:15" ht="25.5" hidden="1" customHeight="1">
      <c r="A72" s="494">
        <v>2</v>
      </c>
      <c r="B72" s="493">
        <v>3</v>
      </c>
      <c r="C72" s="493">
        <v>1</v>
      </c>
      <c r="D72" s="493">
        <v>2</v>
      </c>
      <c r="E72" s="493"/>
      <c r="F72" s="492"/>
      <c r="G72" s="519" t="s">
        <v>74</v>
      </c>
      <c r="H72" s="463">
        <v>39</v>
      </c>
      <c r="I72" s="491">
        <f>I73</f>
        <v>0</v>
      </c>
      <c r="J72" s="490">
        <f>J73</f>
        <v>0</v>
      </c>
      <c r="K72" s="489">
        <f>K73</f>
        <v>0</v>
      </c>
      <c r="L72" s="489">
        <f>L73</f>
        <v>0</v>
      </c>
    </row>
    <row r="73" spans="1:15" ht="25.5" hidden="1" customHeight="1">
      <c r="A73" s="484">
        <v>2</v>
      </c>
      <c r="B73" s="483">
        <v>3</v>
      </c>
      <c r="C73" s="483">
        <v>1</v>
      </c>
      <c r="D73" s="483">
        <v>2</v>
      </c>
      <c r="E73" s="483">
        <v>1</v>
      </c>
      <c r="F73" s="482"/>
      <c r="G73" s="519" t="s">
        <v>74</v>
      </c>
      <c r="H73" s="463">
        <v>40</v>
      </c>
      <c r="I73" s="525">
        <f>SUM(I74:I76)</f>
        <v>0</v>
      </c>
      <c r="J73" s="527">
        <f>SUM(J74:J76)</f>
        <v>0</v>
      </c>
      <c r="K73" s="526">
        <f>SUM(K74:K76)</f>
        <v>0</v>
      </c>
      <c r="L73" s="486">
        <f>SUM(L74:L76)</f>
        <v>0</v>
      </c>
    </row>
    <row r="74" spans="1:15" ht="25.5" hidden="1" customHeight="1">
      <c r="A74" s="477">
        <v>2</v>
      </c>
      <c r="B74" s="476">
        <v>3</v>
      </c>
      <c r="C74" s="476">
        <v>1</v>
      </c>
      <c r="D74" s="476">
        <v>2</v>
      </c>
      <c r="E74" s="476">
        <v>1</v>
      </c>
      <c r="F74" s="475">
        <v>1</v>
      </c>
      <c r="G74" s="478" t="s">
        <v>71</v>
      </c>
      <c r="H74" s="463">
        <v>41</v>
      </c>
      <c r="I74" s="473">
        <v>0</v>
      </c>
      <c r="J74" s="473">
        <v>0</v>
      </c>
      <c r="K74" s="473">
        <v>0</v>
      </c>
      <c r="L74" s="473">
        <v>0</v>
      </c>
      <c r="M74" s="552"/>
      <c r="N74" s="552"/>
      <c r="O74" s="552"/>
    </row>
    <row r="75" spans="1:15" ht="25.5" hidden="1" customHeight="1">
      <c r="A75" s="477">
        <v>2</v>
      </c>
      <c r="B75" s="476">
        <v>3</v>
      </c>
      <c r="C75" s="476">
        <v>1</v>
      </c>
      <c r="D75" s="476">
        <v>2</v>
      </c>
      <c r="E75" s="476">
        <v>1</v>
      </c>
      <c r="F75" s="475">
        <v>2</v>
      </c>
      <c r="G75" s="478" t="s">
        <v>72</v>
      </c>
      <c r="H75" s="463">
        <v>42</v>
      </c>
      <c r="I75" s="473">
        <v>0</v>
      </c>
      <c r="J75" s="473">
        <v>0</v>
      </c>
      <c r="K75" s="473">
        <v>0</v>
      </c>
      <c r="L75" s="473">
        <v>0</v>
      </c>
    </row>
    <row r="76" spans="1:15" hidden="1">
      <c r="A76" s="477">
        <v>2</v>
      </c>
      <c r="B76" s="476">
        <v>3</v>
      </c>
      <c r="C76" s="476">
        <v>1</v>
      </c>
      <c r="D76" s="476">
        <v>2</v>
      </c>
      <c r="E76" s="476">
        <v>1</v>
      </c>
      <c r="F76" s="475">
        <v>3</v>
      </c>
      <c r="G76" s="478" t="s">
        <v>73</v>
      </c>
      <c r="H76" s="463">
        <v>43</v>
      </c>
      <c r="I76" s="473">
        <v>0</v>
      </c>
      <c r="J76" s="473">
        <v>0</v>
      </c>
      <c r="K76" s="473">
        <v>0</v>
      </c>
      <c r="L76" s="473">
        <v>0</v>
      </c>
    </row>
    <row r="77" spans="1:15" ht="25.5" hidden="1" customHeight="1">
      <c r="A77" s="477">
        <v>2</v>
      </c>
      <c r="B77" s="476">
        <v>3</v>
      </c>
      <c r="C77" s="476">
        <v>1</v>
      </c>
      <c r="D77" s="476">
        <v>3</v>
      </c>
      <c r="E77" s="476"/>
      <c r="F77" s="475"/>
      <c r="G77" s="478" t="s">
        <v>534</v>
      </c>
      <c r="H77" s="463">
        <v>44</v>
      </c>
      <c r="I77" s="481">
        <f>I78</f>
        <v>0</v>
      </c>
      <c r="J77" s="487">
        <f>J78</f>
        <v>0</v>
      </c>
      <c r="K77" s="486">
        <f>K78</f>
        <v>0</v>
      </c>
      <c r="L77" s="486">
        <f>L78</f>
        <v>0</v>
      </c>
    </row>
    <row r="78" spans="1:15" ht="25.5" hidden="1" customHeight="1">
      <c r="A78" s="477">
        <v>2</v>
      </c>
      <c r="B78" s="476">
        <v>3</v>
      </c>
      <c r="C78" s="476">
        <v>1</v>
      </c>
      <c r="D78" s="476">
        <v>3</v>
      </c>
      <c r="E78" s="476">
        <v>1</v>
      </c>
      <c r="F78" s="475"/>
      <c r="G78" s="478" t="s">
        <v>533</v>
      </c>
      <c r="H78" s="463">
        <v>45</v>
      </c>
      <c r="I78" s="481">
        <f>SUM(I79:I81)</f>
        <v>0</v>
      </c>
      <c r="J78" s="487">
        <f>SUM(J79:J81)</f>
        <v>0</v>
      </c>
      <c r="K78" s="486">
        <f>SUM(K79:K81)</f>
        <v>0</v>
      </c>
      <c r="L78" s="486">
        <f>SUM(L79:L81)</f>
        <v>0</v>
      </c>
    </row>
    <row r="79" spans="1:15" hidden="1">
      <c r="A79" s="494">
        <v>2</v>
      </c>
      <c r="B79" s="493">
        <v>3</v>
      </c>
      <c r="C79" s="493">
        <v>1</v>
      </c>
      <c r="D79" s="493">
        <v>3</v>
      </c>
      <c r="E79" s="493">
        <v>1</v>
      </c>
      <c r="F79" s="492">
        <v>1</v>
      </c>
      <c r="G79" s="495" t="s">
        <v>77</v>
      </c>
      <c r="H79" s="463">
        <v>46</v>
      </c>
      <c r="I79" s="528">
        <v>0</v>
      </c>
      <c r="J79" s="528">
        <v>0</v>
      </c>
      <c r="K79" s="528">
        <v>0</v>
      </c>
      <c r="L79" s="528">
        <v>0</v>
      </c>
    </row>
    <row r="80" spans="1:15" hidden="1">
      <c r="A80" s="477">
        <v>2</v>
      </c>
      <c r="B80" s="476">
        <v>3</v>
      </c>
      <c r="C80" s="476">
        <v>1</v>
      </c>
      <c r="D80" s="476">
        <v>3</v>
      </c>
      <c r="E80" s="476">
        <v>1</v>
      </c>
      <c r="F80" s="475">
        <v>2</v>
      </c>
      <c r="G80" s="478" t="s">
        <v>78</v>
      </c>
      <c r="H80" s="463">
        <v>47</v>
      </c>
      <c r="I80" s="473">
        <v>0</v>
      </c>
      <c r="J80" s="473">
        <v>0</v>
      </c>
      <c r="K80" s="473">
        <v>0</v>
      </c>
      <c r="L80" s="473">
        <v>0</v>
      </c>
    </row>
    <row r="81" spans="1:12" hidden="1">
      <c r="A81" s="494">
        <v>2</v>
      </c>
      <c r="B81" s="493">
        <v>3</v>
      </c>
      <c r="C81" s="493">
        <v>1</v>
      </c>
      <c r="D81" s="493">
        <v>3</v>
      </c>
      <c r="E81" s="493">
        <v>1</v>
      </c>
      <c r="F81" s="492">
        <v>3</v>
      </c>
      <c r="G81" s="495" t="s">
        <v>79</v>
      </c>
      <c r="H81" s="463">
        <v>48</v>
      </c>
      <c r="I81" s="528">
        <v>0</v>
      </c>
      <c r="J81" s="528">
        <v>0</v>
      </c>
      <c r="K81" s="528">
        <v>0</v>
      </c>
      <c r="L81" s="528">
        <v>0</v>
      </c>
    </row>
    <row r="82" spans="1:12" hidden="1">
      <c r="A82" s="494">
        <v>2</v>
      </c>
      <c r="B82" s="493">
        <v>3</v>
      </c>
      <c r="C82" s="493">
        <v>2</v>
      </c>
      <c r="D82" s="493"/>
      <c r="E82" s="493"/>
      <c r="F82" s="492"/>
      <c r="G82" s="495" t="s">
        <v>80</v>
      </c>
      <c r="H82" s="463">
        <v>49</v>
      </c>
      <c r="I82" s="481">
        <f t="shared" ref="I82:L83" si="3">I83</f>
        <v>0</v>
      </c>
      <c r="J82" s="481">
        <f t="shared" si="3"/>
        <v>0</v>
      </c>
      <c r="K82" s="481">
        <f t="shared" si="3"/>
        <v>0</v>
      </c>
      <c r="L82" s="481">
        <f t="shared" si="3"/>
        <v>0</v>
      </c>
    </row>
    <row r="83" spans="1:12" hidden="1">
      <c r="A83" s="494">
        <v>2</v>
      </c>
      <c r="B83" s="493">
        <v>3</v>
      </c>
      <c r="C83" s="493">
        <v>2</v>
      </c>
      <c r="D83" s="493">
        <v>1</v>
      </c>
      <c r="E83" s="493"/>
      <c r="F83" s="492"/>
      <c r="G83" s="495" t="s">
        <v>80</v>
      </c>
      <c r="H83" s="463">
        <v>50</v>
      </c>
      <c r="I83" s="481">
        <f t="shared" si="3"/>
        <v>0</v>
      </c>
      <c r="J83" s="481">
        <f t="shared" si="3"/>
        <v>0</v>
      </c>
      <c r="K83" s="481">
        <f t="shared" si="3"/>
        <v>0</v>
      </c>
      <c r="L83" s="481">
        <f t="shared" si="3"/>
        <v>0</v>
      </c>
    </row>
    <row r="84" spans="1:12" hidden="1">
      <c r="A84" s="494">
        <v>2</v>
      </c>
      <c r="B84" s="493">
        <v>3</v>
      </c>
      <c r="C84" s="493">
        <v>2</v>
      </c>
      <c r="D84" s="493">
        <v>1</v>
      </c>
      <c r="E84" s="493">
        <v>1</v>
      </c>
      <c r="F84" s="492"/>
      <c r="G84" s="495" t="s">
        <v>80</v>
      </c>
      <c r="H84" s="463">
        <v>51</v>
      </c>
      <c r="I84" s="481">
        <f>SUM(I85)</f>
        <v>0</v>
      </c>
      <c r="J84" s="481">
        <f>SUM(J85)</f>
        <v>0</v>
      </c>
      <c r="K84" s="481">
        <f>SUM(K85)</f>
        <v>0</v>
      </c>
      <c r="L84" s="481">
        <f>SUM(L85)</f>
        <v>0</v>
      </c>
    </row>
    <row r="85" spans="1:12" hidden="1">
      <c r="A85" s="494">
        <v>2</v>
      </c>
      <c r="B85" s="493">
        <v>3</v>
      </c>
      <c r="C85" s="493">
        <v>2</v>
      </c>
      <c r="D85" s="493">
        <v>1</v>
      </c>
      <c r="E85" s="493">
        <v>1</v>
      </c>
      <c r="F85" s="492">
        <v>1</v>
      </c>
      <c r="G85" s="495" t="s">
        <v>80</v>
      </c>
      <c r="H85" s="463">
        <v>52</v>
      </c>
      <c r="I85" s="473">
        <v>0</v>
      </c>
      <c r="J85" s="473">
        <v>0</v>
      </c>
      <c r="K85" s="473">
        <v>0</v>
      </c>
      <c r="L85" s="473">
        <v>0</v>
      </c>
    </row>
    <row r="86" spans="1:12" hidden="1">
      <c r="A86" s="515">
        <v>2</v>
      </c>
      <c r="B86" s="514">
        <v>4</v>
      </c>
      <c r="C86" s="514"/>
      <c r="D86" s="514"/>
      <c r="E86" s="514"/>
      <c r="F86" s="513"/>
      <c r="G86" s="538" t="s">
        <v>81</v>
      </c>
      <c r="H86" s="463">
        <v>53</v>
      </c>
      <c r="I86" s="481">
        <f t="shared" ref="I86:L88" si="4">I87</f>
        <v>0</v>
      </c>
      <c r="J86" s="487">
        <f t="shared" si="4"/>
        <v>0</v>
      </c>
      <c r="K86" s="486">
        <f t="shared" si="4"/>
        <v>0</v>
      </c>
      <c r="L86" s="486">
        <f t="shared" si="4"/>
        <v>0</v>
      </c>
    </row>
    <row r="87" spans="1:12" hidden="1">
      <c r="A87" s="477">
        <v>2</v>
      </c>
      <c r="B87" s="476">
        <v>4</v>
      </c>
      <c r="C87" s="476">
        <v>1</v>
      </c>
      <c r="D87" s="476"/>
      <c r="E87" s="476"/>
      <c r="F87" s="475"/>
      <c r="G87" s="478" t="s">
        <v>82</v>
      </c>
      <c r="H87" s="463">
        <v>54</v>
      </c>
      <c r="I87" s="481">
        <f t="shared" si="4"/>
        <v>0</v>
      </c>
      <c r="J87" s="487">
        <f t="shared" si="4"/>
        <v>0</v>
      </c>
      <c r="K87" s="486">
        <f t="shared" si="4"/>
        <v>0</v>
      </c>
      <c r="L87" s="486">
        <f t="shared" si="4"/>
        <v>0</v>
      </c>
    </row>
    <row r="88" spans="1:12" hidden="1">
      <c r="A88" s="477">
        <v>2</v>
      </c>
      <c r="B88" s="476">
        <v>4</v>
      </c>
      <c r="C88" s="476">
        <v>1</v>
      </c>
      <c r="D88" s="476">
        <v>1</v>
      </c>
      <c r="E88" s="476"/>
      <c r="F88" s="475"/>
      <c r="G88" s="478" t="s">
        <v>82</v>
      </c>
      <c r="H88" s="463">
        <v>55</v>
      </c>
      <c r="I88" s="481">
        <f t="shared" si="4"/>
        <v>0</v>
      </c>
      <c r="J88" s="487">
        <f t="shared" si="4"/>
        <v>0</v>
      </c>
      <c r="K88" s="486">
        <f t="shared" si="4"/>
        <v>0</v>
      </c>
      <c r="L88" s="486">
        <f t="shared" si="4"/>
        <v>0</v>
      </c>
    </row>
    <row r="89" spans="1:12" hidden="1">
      <c r="A89" s="477">
        <v>2</v>
      </c>
      <c r="B89" s="476">
        <v>4</v>
      </c>
      <c r="C89" s="476">
        <v>1</v>
      </c>
      <c r="D89" s="476">
        <v>1</v>
      </c>
      <c r="E89" s="476">
        <v>1</v>
      </c>
      <c r="F89" s="475"/>
      <c r="G89" s="478" t="s">
        <v>82</v>
      </c>
      <c r="H89" s="463">
        <v>56</v>
      </c>
      <c r="I89" s="481">
        <f>SUM(I90:I92)</f>
        <v>0</v>
      </c>
      <c r="J89" s="487">
        <f>SUM(J90:J92)</f>
        <v>0</v>
      </c>
      <c r="K89" s="486">
        <f>SUM(K90:K92)</f>
        <v>0</v>
      </c>
      <c r="L89" s="486">
        <f>SUM(L90:L92)</f>
        <v>0</v>
      </c>
    </row>
    <row r="90" spans="1:12" hidden="1">
      <c r="A90" s="477">
        <v>2</v>
      </c>
      <c r="B90" s="476">
        <v>4</v>
      </c>
      <c r="C90" s="476">
        <v>1</v>
      </c>
      <c r="D90" s="476">
        <v>1</v>
      </c>
      <c r="E90" s="476">
        <v>1</v>
      </c>
      <c r="F90" s="475">
        <v>1</v>
      </c>
      <c r="G90" s="478" t="s">
        <v>83</v>
      </c>
      <c r="H90" s="463">
        <v>57</v>
      </c>
      <c r="I90" s="473">
        <v>0</v>
      </c>
      <c r="J90" s="473">
        <v>0</v>
      </c>
      <c r="K90" s="473">
        <v>0</v>
      </c>
      <c r="L90" s="473">
        <v>0</v>
      </c>
    </row>
    <row r="91" spans="1:12" hidden="1">
      <c r="A91" s="477">
        <v>2</v>
      </c>
      <c r="B91" s="477">
        <v>4</v>
      </c>
      <c r="C91" s="477">
        <v>1</v>
      </c>
      <c r="D91" s="476">
        <v>1</v>
      </c>
      <c r="E91" s="476">
        <v>1</v>
      </c>
      <c r="F91" s="496">
        <v>2</v>
      </c>
      <c r="G91" s="474" t="s">
        <v>84</v>
      </c>
      <c r="H91" s="463">
        <v>58</v>
      </c>
      <c r="I91" s="473">
        <v>0</v>
      </c>
      <c r="J91" s="473">
        <v>0</v>
      </c>
      <c r="K91" s="473">
        <v>0</v>
      </c>
      <c r="L91" s="473">
        <v>0</v>
      </c>
    </row>
    <row r="92" spans="1:12" hidden="1">
      <c r="A92" s="477">
        <v>2</v>
      </c>
      <c r="B92" s="476">
        <v>4</v>
      </c>
      <c r="C92" s="477">
        <v>1</v>
      </c>
      <c r="D92" s="476">
        <v>1</v>
      </c>
      <c r="E92" s="476">
        <v>1</v>
      </c>
      <c r="F92" s="496">
        <v>3</v>
      </c>
      <c r="G92" s="474" t="s">
        <v>85</v>
      </c>
      <c r="H92" s="463">
        <v>59</v>
      </c>
      <c r="I92" s="473">
        <v>0</v>
      </c>
      <c r="J92" s="473">
        <v>0</v>
      </c>
      <c r="K92" s="473">
        <v>0</v>
      </c>
      <c r="L92" s="473">
        <v>0</v>
      </c>
    </row>
    <row r="93" spans="1:12" hidden="1">
      <c r="A93" s="515">
        <v>2</v>
      </c>
      <c r="B93" s="514">
        <v>5</v>
      </c>
      <c r="C93" s="515"/>
      <c r="D93" s="514"/>
      <c r="E93" s="514"/>
      <c r="F93" s="550"/>
      <c r="G93" s="512" t="s">
        <v>86</v>
      </c>
      <c r="H93" s="463">
        <v>60</v>
      </c>
      <c r="I93" s="481">
        <f>SUM(I94+I99+I104)</f>
        <v>0</v>
      </c>
      <c r="J93" s="487">
        <f>SUM(J94+J99+J104)</f>
        <v>0</v>
      </c>
      <c r="K93" s="486">
        <f>SUM(K94+K99+K104)</f>
        <v>0</v>
      </c>
      <c r="L93" s="486">
        <f>SUM(L94+L99+L104)</f>
        <v>0</v>
      </c>
    </row>
    <row r="94" spans="1:12" hidden="1">
      <c r="A94" s="494">
        <v>2</v>
      </c>
      <c r="B94" s="493">
        <v>5</v>
      </c>
      <c r="C94" s="494">
        <v>1</v>
      </c>
      <c r="D94" s="493"/>
      <c r="E94" s="493"/>
      <c r="F94" s="546"/>
      <c r="G94" s="519" t="s">
        <v>87</v>
      </c>
      <c r="H94" s="463">
        <v>61</v>
      </c>
      <c r="I94" s="491">
        <f t="shared" ref="I94:L95" si="5">I95</f>
        <v>0</v>
      </c>
      <c r="J94" s="490">
        <f t="shared" si="5"/>
        <v>0</v>
      </c>
      <c r="K94" s="489">
        <f t="shared" si="5"/>
        <v>0</v>
      </c>
      <c r="L94" s="489">
        <f t="shared" si="5"/>
        <v>0</v>
      </c>
    </row>
    <row r="95" spans="1:12" hidden="1">
      <c r="A95" s="477">
        <v>2</v>
      </c>
      <c r="B95" s="476">
        <v>5</v>
      </c>
      <c r="C95" s="477">
        <v>1</v>
      </c>
      <c r="D95" s="476">
        <v>1</v>
      </c>
      <c r="E95" s="476"/>
      <c r="F95" s="496"/>
      <c r="G95" s="474" t="s">
        <v>87</v>
      </c>
      <c r="H95" s="463">
        <v>62</v>
      </c>
      <c r="I95" s="481">
        <f t="shared" si="5"/>
        <v>0</v>
      </c>
      <c r="J95" s="487">
        <f t="shared" si="5"/>
        <v>0</v>
      </c>
      <c r="K95" s="486">
        <f t="shared" si="5"/>
        <v>0</v>
      </c>
      <c r="L95" s="486">
        <f t="shared" si="5"/>
        <v>0</v>
      </c>
    </row>
    <row r="96" spans="1:12" hidden="1">
      <c r="A96" s="477">
        <v>2</v>
      </c>
      <c r="B96" s="476">
        <v>5</v>
      </c>
      <c r="C96" s="477">
        <v>1</v>
      </c>
      <c r="D96" s="476">
        <v>1</v>
      </c>
      <c r="E96" s="476">
        <v>1</v>
      </c>
      <c r="F96" s="496"/>
      <c r="G96" s="474" t="s">
        <v>87</v>
      </c>
      <c r="H96" s="463">
        <v>63</v>
      </c>
      <c r="I96" s="481">
        <f>SUM(I97:I98)</f>
        <v>0</v>
      </c>
      <c r="J96" s="487">
        <f>SUM(J97:J98)</f>
        <v>0</v>
      </c>
      <c r="K96" s="486">
        <f>SUM(K97:K98)</f>
        <v>0</v>
      </c>
      <c r="L96" s="486">
        <f>SUM(L97:L98)</f>
        <v>0</v>
      </c>
    </row>
    <row r="97" spans="1:19" ht="25.5" hidden="1" customHeight="1">
      <c r="A97" s="477">
        <v>2</v>
      </c>
      <c r="B97" s="476">
        <v>5</v>
      </c>
      <c r="C97" s="477">
        <v>1</v>
      </c>
      <c r="D97" s="476">
        <v>1</v>
      </c>
      <c r="E97" s="476">
        <v>1</v>
      </c>
      <c r="F97" s="496">
        <v>1</v>
      </c>
      <c r="G97" s="474" t="s">
        <v>88</v>
      </c>
      <c r="H97" s="463">
        <v>64</v>
      </c>
      <c r="I97" s="473">
        <v>0</v>
      </c>
      <c r="J97" s="473">
        <v>0</v>
      </c>
      <c r="K97" s="473">
        <v>0</v>
      </c>
      <c r="L97" s="473">
        <v>0</v>
      </c>
    </row>
    <row r="98" spans="1:19" ht="25.5" hidden="1" customHeight="1">
      <c r="A98" s="477">
        <v>2</v>
      </c>
      <c r="B98" s="476">
        <v>5</v>
      </c>
      <c r="C98" s="477">
        <v>1</v>
      </c>
      <c r="D98" s="476">
        <v>1</v>
      </c>
      <c r="E98" s="476">
        <v>1</v>
      </c>
      <c r="F98" s="496">
        <v>2</v>
      </c>
      <c r="G98" s="474" t="s">
        <v>89</v>
      </c>
      <c r="H98" s="463">
        <v>65</v>
      </c>
      <c r="I98" s="473">
        <v>0</v>
      </c>
      <c r="J98" s="473">
        <v>0</v>
      </c>
      <c r="K98" s="473">
        <v>0</v>
      </c>
      <c r="L98" s="473">
        <v>0</v>
      </c>
    </row>
    <row r="99" spans="1:19" hidden="1">
      <c r="A99" s="477">
        <v>2</v>
      </c>
      <c r="B99" s="476">
        <v>5</v>
      </c>
      <c r="C99" s="477">
        <v>2</v>
      </c>
      <c r="D99" s="476"/>
      <c r="E99" s="476"/>
      <c r="F99" s="496"/>
      <c r="G99" s="474" t="s">
        <v>90</v>
      </c>
      <c r="H99" s="463">
        <v>66</v>
      </c>
      <c r="I99" s="481">
        <f t="shared" ref="I99:L100" si="6">I100</f>
        <v>0</v>
      </c>
      <c r="J99" s="487">
        <f t="shared" si="6"/>
        <v>0</v>
      </c>
      <c r="K99" s="486">
        <f t="shared" si="6"/>
        <v>0</v>
      </c>
      <c r="L99" s="481">
        <f t="shared" si="6"/>
        <v>0</v>
      </c>
    </row>
    <row r="100" spans="1:19" hidden="1">
      <c r="A100" s="478">
        <v>2</v>
      </c>
      <c r="B100" s="477">
        <v>5</v>
      </c>
      <c r="C100" s="476">
        <v>2</v>
      </c>
      <c r="D100" s="474">
        <v>1</v>
      </c>
      <c r="E100" s="477"/>
      <c r="F100" s="496"/>
      <c r="G100" s="474" t="s">
        <v>90</v>
      </c>
      <c r="H100" s="463">
        <v>67</v>
      </c>
      <c r="I100" s="481">
        <f t="shared" si="6"/>
        <v>0</v>
      </c>
      <c r="J100" s="487">
        <f t="shared" si="6"/>
        <v>0</v>
      </c>
      <c r="K100" s="486">
        <f t="shared" si="6"/>
        <v>0</v>
      </c>
      <c r="L100" s="481">
        <f t="shared" si="6"/>
        <v>0</v>
      </c>
    </row>
    <row r="101" spans="1:19" hidden="1">
      <c r="A101" s="478">
        <v>2</v>
      </c>
      <c r="B101" s="477">
        <v>5</v>
      </c>
      <c r="C101" s="476">
        <v>2</v>
      </c>
      <c r="D101" s="474">
        <v>1</v>
      </c>
      <c r="E101" s="477">
        <v>1</v>
      </c>
      <c r="F101" s="496"/>
      <c r="G101" s="474" t="s">
        <v>90</v>
      </c>
      <c r="H101" s="463">
        <v>68</v>
      </c>
      <c r="I101" s="481">
        <f>SUM(I102:I103)</f>
        <v>0</v>
      </c>
      <c r="J101" s="487">
        <f>SUM(J102:J103)</f>
        <v>0</v>
      </c>
      <c r="K101" s="486">
        <f>SUM(K102:K103)</f>
        <v>0</v>
      </c>
      <c r="L101" s="481">
        <f>SUM(L102:L103)</f>
        <v>0</v>
      </c>
    </row>
    <row r="102" spans="1:19" ht="25.5" hidden="1" customHeight="1">
      <c r="A102" s="478">
        <v>2</v>
      </c>
      <c r="B102" s="477">
        <v>5</v>
      </c>
      <c r="C102" s="476">
        <v>2</v>
      </c>
      <c r="D102" s="474">
        <v>1</v>
      </c>
      <c r="E102" s="477">
        <v>1</v>
      </c>
      <c r="F102" s="496">
        <v>1</v>
      </c>
      <c r="G102" s="474" t="s">
        <v>91</v>
      </c>
      <c r="H102" s="463">
        <v>69</v>
      </c>
      <c r="I102" s="473">
        <v>0</v>
      </c>
      <c r="J102" s="473">
        <v>0</v>
      </c>
      <c r="K102" s="473">
        <v>0</v>
      </c>
      <c r="L102" s="473">
        <v>0</v>
      </c>
    </row>
    <row r="103" spans="1:19" ht="25.5" hidden="1" customHeight="1">
      <c r="A103" s="478">
        <v>2</v>
      </c>
      <c r="B103" s="477">
        <v>5</v>
      </c>
      <c r="C103" s="476">
        <v>2</v>
      </c>
      <c r="D103" s="474">
        <v>1</v>
      </c>
      <c r="E103" s="477">
        <v>1</v>
      </c>
      <c r="F103" s="496">
        <v>2</v>
      </c>
      <c r="G103" s="474" t="s">
        <v>92</v>
      </c>
      <c r="H103" s="463">
        <v>70</v>
      </c>
      <c r="I103" s="473">
        <v>0</v>
      </c>
      <c r="J103" s="473">
        <v>0</v>
      </c>
      <c r="K103" s="473">
        <v>0</v>
      </c>
      <c r="L103" s="473">
        <v>0</v>
      </c>
    </row>
    <row r="104" spans="1:19" ht="25.5" hidden="1" customHeight="1">
      <c r="A104" s="478">
        <v>2</v>
      </c>
      <c r="B104" s="477">
        <v>5</v>
      </c>
      <c r="C104" s="476">
        <v>3</v>
      </c>
      <c r="D104" s="474"/>
      <c r="E104" s="477"/>
      <c r="F104" s="496"/>
      <c r="G104" s="474" t="s">
        <v>93</v>
      </c>
      <c r="H104" s="463">
        <v>71</v>
      </c>
      <c r="I104" s="481">
        <f>I105+I109</f>
        <v>0</v>
      </c>
      <c r="J104" s="481">
        <f>J105+J109</f>
        <v>0</v>
      </c>
      <c r="K104" s="481">
        <f>K105+K109</f>
        <v>0</v>
      </c>
      <c r="L104" s="481">
        <f>L105+L109</f>
        <v>0</v>
      </c>
    </row>
    <row r="105" spans="1:19" ht="25.5" hidden="1" customHeight="1">
      <c r="A105" s="478">
        <v>2</v>
      </c>
      <c r="B105" s="477">
        <v>5</v>
      </c>
      <c r="C105" s="476">
        <v>3</v>
      </c>
      <c r="D105" s="474">
        <v>1</v>
      </c>
      <c r="E105" s="477"/>
      <c r="F105" s="496"/>
      <c r="G105" s="474" t="s">
        <v>94</v>
      </c>
      <c r="H105" s="463">
        <v>72</v>
      </c>
      <c r="I105" s="481">
        <f>I106</f>
        <v>0</v>
      </c>
      <c r="J105" s="487">
        <f>J106</f>
        <v>0</v>
      </c>
      <c r="K105" s="486">
        <f>K106</f>
        <v>0</v>
      </c>
      <c r="L105" s="481">
        <f>L106</f>
        <v>0</v>
      </c>
    </row>
    <row r="106" spans="1:19" ht="25.5" hidden="1" customHeight="1">
      <c r="A106" s="485">
        <v>2</v>
      </c>
      <c r="B106" s="484">
        <v>5</v>
      </c>
      <c r="C106" s="483">
        <v>3</v>
      </c>
      <c r="D106" s="488">
        <v>1</v>
      </c>
      <c r="E106" s="484">
        <v>1</v>
      </c>
      <c r="F106" s="549"/>
      <c r="G106" s="488" t="s">
        <v>94</v>
      </c>
      <c r="H106" s="463">
        <v>73</v>
      </c>
      <c r="I106" s="525">
        <f>SUM(I107:I108)</f>
        <v>0</v>
      </c>
      <c r="J106" s="527">
        <f>SUM(J107:J108)</f>
        <v>0</v>
      </c>
      <c r="K106" s="526">
        <f>SUM(K107:K108)</f>
        <v>0</v>
      </c>
      <c r="L106" s="525">
        <f>SUM(L107:L108)</f>
        <v>0</v>
      </c>
    </row>
    <row r="107" spans="1:19" ht="25.5" hidden="1" customHeight="1">
      <c r="A107" s="478">
        <v>2</v>
      </c>
      <c r="B107" s="477">
        <v>5</v>
      </c>
      <c r="C107" s="476">
        <v>3</v>
      </c>
      <c r="D107" s="474">
        <v>1</v>
      </c>
      <c r="E107" s="477">
        <v>1</v>
      </c>
      <c r="F107" s="496">
        <v>1</v>
      </c>
      <c r="G107" s="474" t="s">
        <v>94</v>
      </c>
      <c r="H107" s="463">
        <v>74</v>
      </c>
      <c r="I107" s="473">
        <v>0</v>
      </c>
      <c r="J107" s="473">
        <v>0</v>
      </c>
      <c r="K107" s="473">
        <v>0</v>
      </c>
      <c r="L107" s="473">
        <v>0</v>
      </c>
    </row>
    <row r="108" spans="1:19" ht="25.5" hidden="1" customHeight="1">
      <c r="A108" s="485">
        <v>2</v>
      </c>
      <c r="B108" s="484">
        <v>5</v>
      </c>
      <c r="C108" s="483">
        <v>3</v>
      </c>
      <c r="D108" s="488">
        <v>1</v>
      </c>
      <c r="E108" s="484">
        <v>1</v>
      </c>
      <c r="F108" s="549">
        <v>2</v>
      </c>
      <c r="G108" s="488" t="s">
        <v>95</v>
      </c>
      <c r="H108" s="463">
        <v>75</v>
      </c>
      <c r="I108" s="473">
        <v>0</v>
      </c>
      <c r="J108" s="473">
        <v>0</v>
      </c>
      <c r="K108" s="473">
        <v>0</v>
      </c>
      <c r="L108" s="473">
        <v>0</v>
      </c>
      <c r="S108" s="551"/>
    </row>
    <row r="109" spans="1:19" ht="25.5" hidden="1" customHeight="1">
      <c r="A109" s="485">
        <v>2</v>
      </c>
      <c r="B109" s="484">
        <v>5</v>
      </c>
      <c r="C109" s="483">
        <v>3</v>
      </c>
      <c r="D109" s="488">
        <v>2</v>
      </c>
      <c r="E109" s="484"/>
      <c r="F109" s="549"/>
      <c r="G109" s="488" t="s">
        <v>96</v>
      </c>
      <c r="H109" s="463">
        <v>76</v>
      </c>
      <c r="I109" s="486">
        <f>I110</f>
        <v>0</v>
      </c>
      <c r="J109" s="481">
        <f>J110</f>
        <v>0</v>
      </c>
      <c r="K109" s="481">
        <f>K110</f>
        <v>0</v>
      </c>
      <c r="L109" s="481">
        <f>L110</f>
        <v>0</v>
      </c>
    </row>
    <row r="110" spans="1:19" ht="25.5" hidden="1" customHeight="1">
      <c r="A110" s="485">
        <v>2</v>
      </c>
      <c r="B110" s="484">
        <v>5</v>
      </c>
      <c r="C110" s="483">
        <v>3</v>
      </c>
      <c r="D110" s="488">
        <v>2</v>
      </c>
      <c r="E110" s="484">
        <v>1</v>
      </c>
      <c r="F110" s="549"/>
      <c r="G110" s="488" t="s">
        <v>96</v>
      </c>
      <c r="H110" s="463">
        <v>77</v>
      </c>
      <c r="I110" s="525">
        <f>SUM(I111:I112)</f>
        <v>0</v>
      </c>
      <c r="J110" s="525">
        <f>SUM(J111:J112)</f>
        <v>0</v>
      </c>
      <c r="K110" s="525">
        <f>SUM(K111:K112)</f>
        <v>0</v>
      </c>
      <c r="L110" s="525">
        <f>SUM(L111:L112)</f>
        <v>0</v>
      </c>
    </row>
    <row r="111" spans="1:19" ht="25.5" hidden="1" customHeight="1">
      <c r="A111" s="485">
        <v>2</v>
      </c>
      <c r="B111" s="484">
        <v>5</v>
      </c>
      <c r="C111" s="483">
        <v>3</v>
      </c>
      <c r="D111" s="488">
        <v>2</v>
      </c>
      <c r="E111" s="484">
        <v>1</v>
      </c>
      <c r="F111" s="549">
        <v>1</v>
      </c>
      <c r="G111" s="488" t="s">
        <v>96</v>
      </c>
      <c r="H111" s="463">
        <v>78</v>
      </c>
      <c r="I111" s="473">
        <v>0</v>
      </c>
      <c r="J111" s="473">
        <v>0</v>
      </c>
      <c r="K111" s="473">
        <v>0</v>
      </c>
      <c r="L111" s="473">
        <v>0</v>
      </c>
    </row>
    <row r="112" spans="1:19" hidden="1">
      <c r="A112" s="485">
        <v>2</v>
      </c>
      <c r="B112" s="484">
        <v>5</v>
      </c>
      <c r="C112" s="483">
        <v>3</v>
      </c>
      <c r="D112" s="488">
        <v>2</v>
      </c>
      <c r="E112" s="484">
        <v>1</v>
      </c>
      <c r="F112" s="549">
        <v>2</v>
      </c>
      <c r="G112" s="488" t="s">
        <v>97</v>
      </c>
      <c r="H112" s="463">
        <v>79</v>
      </c>
      <c r="I112" s="473">
        <v>0</v>
      </c>
      <c r="J112" s="473">
        <v>0</v>
      </c>
      <c r="K112" s="473">
        <v>0</v>
      </c>
      <c r="L112" s="473">
        <v>0</v>
      </c>
    </row>
    <row r="113" spans="1:12" hidden="1">
      <c r="A113" s="538">
        <v>2</v>
      </c>
      <c r="B113" s="515">
        <v>6</v>
      </c>
      <c r="C113" s="514"/>
      <c r="D113" s="512"/>
      <c r="E113" s="515"/>
      <c r="F113" s="550"/>
      <c r="G113" s="539" t="s">
        <v>98</v>
      </c>
      <c r="H113" s="463">
        <v>80</v>
      </c>
      <c r="I113" s="481">
        <f>SUM(I114+I119+I123+I127+I131+I135)</f>
        <v>0</v>
      </c>
      <c r="J113" s="481">
        <f>SUM(J114+J119+J123+J127+J131+J135)</f>
        <v>0</v>
      </c>
      <c r="K113" s="481">
        <f>SUM(K114+K119+K123+K127+K131+K135)</f>
        <v>0</v>
      </c>
      <c r="L113" s="481">
        <f>SUM(L114+L119+L123+L127+L131+L135)</f>
        <v>0</v>
      </c>
    </row>
    <row r="114" spans="1:12" hidden="1">
      <c r="A114" s="485">
        <v>2</v>
      </c>
      <c r="B114" s="484">
        <v>6</v>
      </c>
      <c r="C114" s="483">
        <v>1</v>
      </c>
      <c r="D114" s="488"/>
      <c r="E114" s="484"/>
      <c r="F114" s="549"/>
      <c r="G114" s="488" t="s">
        <v>99</v>
      </c>
      <c r="H114" s="463">
        <v>81</v>
      </c>
      <c r="I114" s="525">
        <f t="shared" ref="I114:L115" si="7">I115</f>
        <v>0</v>
      </c>
      <c r="J114" s="527">
        <f t="shared" si="7"/>
        <v>0</v>
      </c>
      <c r="K114" s="526">
        <f t="shared" si="7"/>
        <v>0</v>
      </c>
      <c r="L114" s="525">
        <f t="shared" si="7"/>
        <v>0</v>
      </c>
    </row>
    <row r="115" spans="1:12" hidden="1">
      <c r="A115" s="478">
        <v>2</v>
      </c>
      <c r="B115" s="477">
        <v>6</v>
      </c>
      <c r="C115" s="476">
        <v>1</v>
      </c>
      <c r="D115" s="474">
        <v>1</v>
      </c>
      <c r="E115" s="477"/>
      <c r="F115" s="496"/>
      <c r="G115" s="474" t="s">
        <v>99</v>
      </c>
      <c r="H115" s="463">
        <v>82</v>
      </c>
      <c r="I115" s="481">
        <f t="shared" si="7"/>
        <v>0</v>
      </c>
      <c r="J115" s="487">
        <f t="shared" si="7"/>
        <v>0</v>
      </c>
      <c r="K115" s="486">
        <f t="shared" si="7"/>
        <v>0</v>
      </c>
      <c r="L115" s="481">
        <f t="shared" si="7"/>
        <v>0</v>
      </c>
    </row>
    <row r="116" spans="1:12" hidden="1">
      <c r="A116" s="478">
        <v>2</v>
      </c>
      <c r="B116" s="477">
        <v>6</v>
      </c>
      <c r="C116" s="476">
        <v>1</v>
      </c>
      <c r="D116" s="474">
        <v>1</v>
      </c>
      <c r="E116" s="477">
        <v>1</v>
      </c>
      <c r="F116" s="496"/>
      <c r="G116" s="474" t="s">
        <v>99</v>
      </c>
      <c r="H116" s="463">
        <v>83</v>
      </c>
      <c r="I116" s="481">
        <f>SUM(I117:I118)</f>
        <v>0</v>
      </c>
      <c r="J116" s="487">
        <f>SUM(J117:J118)</f>
        <v>0</v>
      </c>
      <c r="K116" s="486">
        <f>SUM(K117:K118)</f>
        <v>0</v>
      </c>
      <c r="L116" s="481">
        <f>SUM(L117:L118)</f>
        <v>0</v>
      </c>
    </row>
    <row r="117" spans="1:12" hidden="1">
      <c r="A117" s="478">
        <v>2</v>
      </c>
      <c r="B117" s="477">
        <v>6</v>
      </c>
      <c r="C117" s="476">
        <v>1</v>
      </c>
      <c r="D117" s="474">
        <v>1</v>
      </c>
      <c r="E117" s="477">
        <v>1</v>
      </c>
      <c r="F117" s="496">
        <v>1</v>
      </c>
      <c r="G117" s="474" t="s">
        <v>100</v>
      </c>
      <c r="H117" s="463">
        <v>84</v>
      </c>
      <c r="I117" s="473">
        <v>0</v>
      </c>
      <c r="J117" s="473">
        <v>0</v>
      </c>
      <c r="K117" s="473">
        <v>0</v>
      </c>
      <c r="L117" s="473">
        <v>0</v>
      </c>
    </row>
    <row r="118" spans="1:12" hidden="1">
      <c r="A118" s="495">
        <v>2</v>
      </c>
      <c r="B118" s="494">
        <v>6</v>
      </c>
      <c r="C118" s="493">
        <v>1</v>
      </c>
      <c r="D118" s="519">
        <v>1</v>
      </c>
      <c r="E118" s="494">
        <v>1</v>
      </c>
      <c r="F118" s="546">
        <v>2</v>
      </c>
      <c r="G118" s="519" t="s">
        <v>101</v>
      </c>
      <c r="H118" s="463">
        <v>85</v>
      </c>
      <c r="I118" s="528">
        <v>0</v>
      </c>
      <c r="J118" s="528">
        <v>0</v>
      </c>
      <c r="K118" s="528">
        <v>0</v>
      </c>
      <c r="L118" s="528">
        <v>0</v>
      </c>
    </row>
    <row r="119" spans="1:12" ht="25.5" hidden="1" customHeight="1">
      <c r="A119" s="478">
        <v>2</v>
      </c>
      <c r="B119" s="477">
        <v>6</v>
      </c>
      <c r="C119" s="476">
        <v>2</v>
      </c>
      <c r="D119" s="474"/>
      <c r="E119" s="477"/>
      <c r="F119" s="496"/>
      <c r="G119" s="474" t="s">
        <v>102</v>
      </c>
      <c r="H119" s="463">
        <v>86</v>
      </c>
      <c r="I119" s="481">
        <f t="shared" ref="I119:L121" si="8">I120</f>
        <v>0</v>
      </c>
      <c r="J119" s="487">
        <f t="shared" si="8"/>
        <v>0</v>
      </c>
      <c r="K119" s="486">
        <f t="shared" si="8"/>
        <v>0</v>
      </c>
      <c r="L119" s="481">
        <f t="shared" si="8"/>
        <v>0</v>
      </c>
    </row>
    <row r="120" spans="1:12" ht="25.5" hidden="1" customHeight="1">
      <c r="A120" s="478">
        <v>2</v>
      </c>
      <c r="B120" s="477">
        <v>6</v>
      </c>
      <c r="C120" s="476">
        <v>2</v>
      </c>
      <c r="D120" s="474">
        <v>1</v>
      </c>
      <c r="E120" s="477"/>
      <c r="F120" s="496"/>
      <c r="G120" s="474" t="s">
        <v>102</v>
      </c>
      <c r="H120" s="463">
        <v>87</v>
      </c>
      <c r="I120" s="481">
        <f t="shared" si="8"/>
        <v>0</v>
      </c>
      <c r="J120" s="487">
        <f t="shared" si="8"/>
        <v>0</v>
      </c>
      <c r="K120" s="486">
        <f t="shared" si="8"/>
        <v>0</v>
      </c>
      <c r="L120" s="481">
        <f t="shared" si="8"/>
        <v>0</v>
      </c>
    </row>
    <row r="121" spans="1:12" ht="25.5" hidden="1" customHeight="1">
      <c r="A121" s="478">
        <v>2</v>
      </c>
      <c r="B121" s="477">
        <v>6</v>
      </c>
      <c r="C121" s="476">
        <v>2</v>
      </c>
      <c r="D121" s="474">
        <v>1</v>
      </c>
      <c r="E121" s="477">
        <v>1</v>
      </c>
      <c r="F121" s="496"/>
      <c r="G121" s="474" t="s">
        <v>102</v>
      </c>
      <c r="H121" s="463">
        <v>88</v>
      </c>
      <c r="I121" s="465">
        <f t="shared" si="8"/>
        <v>0</v>
      </c>
      <c r="J121" s="548">
        <f t="shared" si="8"/>
        <v>0</v>
      </c>
      <c r="K121" s="547">
        <f t="shared" si="8"/>
        <v>0</v>
      </c>
      <c r="L121" s="465">
        <f t="shared" si="8"/>
        <v>0</v>
      </c>
    </row>
    <row r="122" spans="1:12" ht="25.5" hidden="1" customHeight="1">
      <c r="A122" s="478">
        <v>2</v>
      </c>
      <c r="B122" s="477">
        <v>6</v>
      </c>
      <c r="C122" s="476">
        <v>2</v>
      </c>
      <c r="D122" s="474">
        <v>1</v>
      </c>
      <c r="E122" s="477">
        <v>1</v>
      </c>
      <c r="F122" s="496">
        <v>1</v>
      </c>
      <c r="G122" s="474" t="s">
        <v>102</v>
      </c>
      <c r="H122" s="463">
        <v>89</v>
      </c>
      <c r="I122" s="473">
        <v>0</v>
      </c>
      <c r="J122" s="473">
        <v>0</v>
      </c>
      <c r="K122" s="473">
        <v>0</v>
      </c>
      <c r="L122" s="473">
        <v>0</v>
      </c>
    </row>
    <row r="123" spans="1:12" ht="25.5" hidden="1" customHeight="1">
      <c r="A123" s="495">
        <v>2</v>
      </c>
      <c r="B123" s="494">
        <v>6</v>
      </c>
      <c r="C123" s="493">
        <v>3</v>
      </c>
      <c r="D123" s="519"/>
      <c r="E123" s="494"/>
      <c r="F123" s="546"/>
      <c r="G123" s="519" t="s">
        <v>103</v>
      </c>
      <c r="H123" s="463">
        <v>90</v>
      </c>
      <c r="I123" s="491">
        <f t="shared" ref="I123:L125" si="9">I124</f>
        <v>0</v>
      </c>
      <c r="J123" s="490">
        <f t="shared" si="9"/>
        <v>0</v>
      </c>
      <c r="K123" s="489">
        <f t="shared" si="9"/>
        <v>0</v>
      </c>
      <c r="L123" s="491">
        <f t="shared" si="9"/>
        <v>0</v>
      </c>
    </row>
    <row r="124" spans="1:12" ht="25.5" hidden="1" customHeight="1">
      <c r="A124" s="478">
        <v>2</v>
      </c>
      <c r="B124" s="477">
        <v>6</v>
      </c>
      <c r="C124" s="476">
        <v>3</v>
      </c>
      <c r="D124" s="474">
        <v>1</v>
      </c>
      <c r="E124" s="477"/>
      <c r="F124" s="496"/>
      <c r="G124" s="474" t="s">
        <v>103</v>
      </c>
      <c r="H124" s="463">
        <v>91</v>
      </c>
      <c r="I124" s="481">
        <f t="shared" si="9"/>
        <v>0</v>
      </c>
      <c r="J124" s="487">
        <f t="shared" si="9"/>
        <v>0</v>
      </c>
      <c r="K124" s="486">
        <f t="shared" si="9"/>
        <v>0</v>
      </c>
      <c r="L124" s="481">
        <f t="shared" si="9"/>
        <v>0</v>
      </c>
    </row>
    <row r="125" spans="1:12" ht="25.5" hidden="1" customHeight="1">
      <c r="A125" s="478">
        <v>2</v>
      </c>
      <c r="B125" s="477">
        <v>6</v>
      </c>
      <c r="C125" s="476">
        <v>3</v>
      </c>
      <c r="D125" s="474">
        <v>1</v>
      </c>
      <c r="E125" s="477">
        <v>1</v>
      </c>
      <c r="F125" s="496"/>
      <c r="G125" s="474" t="s">
        <v>103</v>
      </c>
      <c r="H125" s="463">
        <v>92</v>
      </c>
      <c r="I125" s="481">
        <f t="shared" si="9"/>
        <v>0</v>
      </c>
      <c r="J125" s="487">
        <f t="shared" si="9"/>
        <v>0</v>
      </c>
      <c r="K125" s="486">
        <f t="shared" si="9"/>
        <v>0</v>
      </c>
      <c r="L125" s="481">
        <f t="shared" si="9"/>
        <v>0</v>
      </c>
    </row>
    <row r="126" spans="1:12" ht="25.5" hidden="1" customHeight="1">
      <c r="A126" s="478">
        <v>2</v>
      </c>
      <c r="B126" s="477">
        <v>6</v>
      </c>
      <c r="C126" s="476">
        <v>3</v>
      </c>
      <c r="D126" s="474">
        <v>1</v>
      </c>
      <c r="E126" s="477">
        <v>1</v>
      </c>
      <c r="F126" s="496">
        <v>1</v>
      </c>
      <c r="G126" s="474" t="s">
        <v>103</v>
      </c>
      <c r="H126" s="463">
        <v>93</v>
      </c>
      <c r="I126" s="473">
        <v>0</v>
      </c>
      <c r="J126" s="473">
        <v>0</v>
      </c>
      <c r="K126" s="473">
        <v>0</v>
      </c>
      <c r="L126" s="473">
        <v>0</v>
      </c>
    </row>
    <row r="127" spans="1:12" ht="25.5" hidden="1" customHeight="1">
      <c r="A127" s="495">
        <v>2</v>
      </c>
      <c r="B127" s="494">
        <v>6</v>
      </c>
      <c r="C127" s="493">
        <v>4</v>
      </c>
      <c r="D127" s="519"/>
      <c r="E127" s="494"/>
      <c r="F127" s="546"/>
      <c r="G127" s="519" t="s">
        <v>104</v>
      </c>
      <c r="H127" s="463">
        <v>94</v>
      </c>
      <c r="I127" s="491">
        <f t="shared" ref="I127:L129" si="10">I128</f>
        <v>0</v>
      </c>
      <c r="J127" s="490">
        <f t="shared" si="10"/>
        <v>0</v>
      </c>
      <c r="K127" s="489">
        <f t="shared" si="10"/>
        <v>0</v>
      </c>
      <c r="L127" s="491">
        <f t="shared" si="10"/>
        <v>0</v>
      </c>
    </row>
    <row r="128" spans="1:12" ht="25.5" hidden="1" customHeight="1">
      <c r="A128" s="478">
        <v>2</v>
      </c>
      <c r="B128" s="477">
        <v>6</v>
      </c>
      <c r="C128" s="476">
        <v>4</v>
      </c>
      <c r="D128" s="474">
        <v>1</v>
      </c>
      <c r="E128" s="477"/>
      <c r="F128" s="496"/>
      <c r="G128" s="474" t="s">
        <v>104</v>
      </c>
      <c r="H128" s="463">
        <v>95</v>
      </c>
      <c r="I128" s="481">
        <f t="shared" si="10"/>
        <v>0</v>
      </c>
      <c r="J128" s="487">
        <f t="shared" si="10"/>
        <v>0</v>
      </c>
      <c r="K128" s="486">
        <f t="shared" si="10"/>
        <v>0</v>
      </c>
      <c r="L128" s="481">
        <f t="shared" si="10"/>
        <v>0</v>
      </c>
    </row>
    <row r="129" spans="1:12" ht="25.5" hidden="1" customHeight="1">
      <c r="A129" s="478">
        <v>2</v>
      </c>
      <c r="B129" s="477">
        <v>6</v>
      </c>
      <c r="C129" s="476">
        <v>4</v>
      </c>
      <c r="D129" s="474">
        <v>1</v>
      </c>
      <c r="E129" s="477">
        <v>1</v>
      </c>
      <c r="F129" s="496"/>
      <c r="G129" s="474" t="s">
        <v>104</v>
      </c>
      <c r="H129" s="463">
        <v>96</v>
      </c>
      <c r="I129" s="481">
        <f t="shared" si="10"/>
        <v>0</v>
      </c>
      <c r="J129" s="487">
        <f t="shared" si="10"/>
        <v>0</v>
      </c>
      <c r="K129" s="486">
        <f t="shared" si="10"/>
        <v>0</v>
      </c>
      <c r="L129" s="481">
        <f t="shared" si="10"/>
        <v>0</v>
      </c>
    </row>
    <row r="130" spans="1:12" ht="25.5" hidden="1" customHeight="1">
      <c r="A130" s="478">
        <v>2</v>
      </c>
      <c r="B130" s="477">
        <v>6</v>
      </c>
      <c r="C130" s="476">
        <v>4</v>
      </c>
      <c r="D130" s="474">
        <v>1</v>
      </c>
      <c r="E130" s="477">
        <v>1</v>
      </c>
      <c r="F130" s="496">
        <v>1</v>
      </c>
      <c r="G130" s="474" t="s">
        <v>104</v>
      </c>
      <c r="H130" s="463">
        <v>97</v>
      </c>
      <c r="I130" s="473">
        <v>0</v>
      </c>
      <c r="J130" s="473">
        <v>0</v>
      </c>
      <c r="K130" s="473">
        <v>0</v>
      </c>
      <c r="L130" s="473">
        <v>0</v>
      </c>
    </row>
    <row r="131" spans="1:12" ht="25.5" hidden="1" customHeight="1">
      <c r="A131" s="485">
        <v>2</v>
      </c>
      <c r="B131" s="503">
        <v>6</v>
      </c>
      <c r="C131" s="509">
        <v>5</v>
      </c>
      <c r="D131" s="498"/>
      <c r="E131" s="503"/>
      <c r="F131" s="497"/>
      <c r="G131" s="498" t="s">
        <v>105</v>
      </c>
      <c r="H131" s="463">
        <v>98</v>
      </c>
      <c r="I131" s="501">
        <f t="shared" ref="I131:L133" si="11">I132</f>
        <v>0</v>
      </c>
      <c r="J131" s="522">
        <f t="shared" si="11"/>
        <v>0</v>
      </c>
      <c r="K131" s="499">
        <f t="shared" si="11"/>
        <v>0</v>
      </c>
      <c r="L131" s="501">
        <f t="shared" si="11"/>
        <v>0</v>
      </c>
    </row>
    <row r="132" spans="1:12" ht="25.5" hidden="1" customHeight="1">
      <c r="A132" s="478">
        <v>2</v>
      </c>
      <c r="B132" s="477">
        <v>6</v>
      </c>
      <c r="C132" s="476">
        <v>5</v>
      </c>
      <c r="D132" s="474">
        <v>1</v>
      </c>
      <c r="E132" s="477"/>
      <c r="F132" s="496"/>
      <c r="G132" s="498" t="s">
        <v>105</v>
      </c>
      <c r="H132" s="463">
        <v>99</v>
      </c>
      <c r="I132" s="481">
        <f t="shared" si="11"/>
        <v>0</v>
      </c>
      <c r="J132" s="487">
        <f t="shared" si="11"/>
        <v>0</v>
      </c>
      <c r="K132" s="486">
        <f t="shared" si="11"/>
        <v>0</v>
      </c>
      <c r="L132" s="481">
        <f t="shared" si="11"/>
        <v>0</v>
      </c>
    </row>
    <row r="133" spans="1:12" ht="25.5" hidden="1" customHeight="1">
      <c r="A133" s="478">
        <v>2</v>
      </c>
      <c r="B133" s="477">
        <v>6</v>
      </c>
      <c r="C133" s="476">
        <v>5</v>
      </c>
      <c r="D133" s="474">
        <v>1</v>
      </c>
      <c r="E133" s="477">
        <v>1</v>
      </c>
      <c r="F133" s="496"/>
      <c r="G133" s="498" t="s">
        <v>105</v>
      </c>
      <c r="H133" s="463">
        <v>100</v>
      </c>
      <c r="I133" s="481">
        <f t="shared" si="11"/>
        <v>0</v>
      </c>
      <c r="J133" s="487">
        <f t="shared" si="11"/>
        <v>0</v>
      </c>
      <c r="K133" s="486">
        <f t="shared" si="11"/>
        <v>0</v>
      </c>
      <c r="L133" s="481">
        <f t="shared" si="11"/>
        <v>0</v>
      </c>
    </row>
    <row r="134" spans="1:12" ht="25.5" hidden="1" customHeight="1">
      <c r="A134" s="477">
        <v>2</v>
      </c>
      <c r="B134" s="476">
        <v>6</v>
      </c>
      <c r="C134" s="477">
        <v>5</v>
      </c>
      <c r="D134" s="477">
        <v>1</v>
      </c>
      <c r="E134" s="474">
        <v>1</v>
      </c>
      <c r="F134" s="496">
        <v>1</v>
      </c>
      <c r="G134" s="477" t="s">
        <v>106</v>
      </c>
      <c r="H134" s="463">
        <v>101</v>
      </c>
      <c r="I134" s="473">
        <v>0</v>
      </c>
      <c r="J134" s="473">
        <v>0</v>
      </c>
      <c r="K134" s="473">
        <v>0</v>
      </c>
      <c r="L134" s="473">
        <v>0</v>
      </c>
    </row>
    <row r="135" spans="1:12" ht="26.25" hidden="1" customHeight="1">
      <c r="A135" s="478">
        <v>2</v>
      </c>
      <c r="B135" s="476">
        <v>6</v>
      </c>
      <c r="C135" s="477">
        <v>6</v>
      </c>
      <c r="D135" s="476"/>
      <c r="E135" s="474"/>
      <c r="F135" s="475"/>
      <c r="G135" s="545" t="s">
        <v>107</v>
      </c>
      <c r="H135" s="463">
        <v>102</v>
      </c>
      <c r="I135" s="486">
        <f t="shared" ref="I135:L137" si="12">I136</f>
        <v>0</v>
      </c>
      <c r="J135" s="481">
        <f t="shared" si="12"/>
        <v>0</v>
      </c>
      <c r="K135" s="481">
        <f t="shared" si="12"/>
        <v>0</v>
      </c>
      <c r="L135" s="481">
        <f t="shared" si="12"/>
        <v>0</v>
      </c>
    </row>
    <row r="136" spans="1:12" ht="26.25" hidden="1" customHeight="1">
      <c r="A136" s="478">
        <v>2</v>
      </c>
      <c r="B136" s="476">
        <v>6</v>
      </c>
      <c r="C136" s="477">
        <v>6</v>
      </c>
      <c r="D136" s="476">
        <v>1</v>
      </c>
      <c r="E136" s="474"/>
      <c r="F136" s="475"/>
      <c r="G136" s="545" t="s">
        <v>107</v>
      </c>
      <c r="H136" s="466">
        <v>103</v>
      </c>
      <c r="I136" s="481">
        <f t="shared" si="12"/>
        <v>0</v>
      </c>
      <c r="J136" s="481">
        <f t="shared" si="12"/>
        <v>0</v>
      </c>
      <c r="K136" s="481">
        <f t="shared" si="12"/>
        <v>0</v>
      </c>
      <c r="L136" s="481">
        <f t="shared" si="12"/>
        <v>0</v>
      </c>
    </row>
    <row r="137" spans="1:12" ht="26.25" hidden="1" customHeight="1">
      <c r="A137" s="478">
        <v>2</v>
      </c>
      <c r="B137" s="476">
        <v>6</v>
      </c>
      <c r="C137" s="477">
        <v>6</v>
      </c>
      <c r="D137" s="476">
        <v>1</v>
      </c>
      <c r="E137" s="474">
        <v>1</v>
      </c>
      <c r="F137" s="475"/>
      <c r="G137" s="545" t="s">
        <v>107</v>
      </c>
      <c r="H137" s="466">
        <v>104</v>
      </c>
      <c r="I137" s="481">
        <f t="shared" si="12"/>
        <v>0</v>
      </c>
      <c r="J137" s="481">
        <f t="shared" si="12"/>
        <v>0</v>
      </c>
      <c r="K137" s="481">
        <f t="shared" si="12"/>
        <v>0</v>
      </c>
      <c r="L137" s="481">
        <f t="shared" si="12"/>
        <v>0</v>
      </c>
    </row>
    <row r="138" spans="1:12" ht="26.25" hidden="1" customHeight="1">
      <c r="A138" s="478">
        <v>2</v>
      </c>
      <c r="B138" s="476">
        <v>6</v>
      </c>
      <c r="C138" s="477">
        <v>6</v>
      </c>
      <c r="D138" s="476">
        <v>1</v>
      </c>
      <c r="E138" s="474">
        <v>1</v>
      </c>
      <c r="F138" s="475">
        <v>1</v>
      </c>
      <c r="G138" s="531" t="s">
        <v>107</v>
      </c>
      <c r="H138" s="466">
        <v>105</v>
      </c>
      <c r="I138" s="473">
        <v>0</v>
      </c>
      <c r="J138" s="544">
        <v>0</v>
      </c>
      <c r="K138" s="473">
        <v>0</v>
      </c>
      <c r="L138" s="473">
        <v>0</v>
      </c>
    </row>
    <row r="139" spans="1:12" hidden="1">
      <c r="A139" s="538">
        <v>2</v>
      </c>
      <c r="B139" s="515">
        <v>7</v>
      </c>
      <c r="C139" s="515"/>
      <c r="D139" s="514"/>
      <c r="E139" s="514"/>
      <c r="F139" s="513"/>
      <c r="G139" s="512" t="s">
        <v>108</v>
      </c>
      <c r="H139" s="466">
        <v>106</v>
      </c>
      <c r="I139" s="486">
        <f>SUM(I140+I145+I153)</f>
        <v>0</v>
      </c>
      <c r="J139" s="487">
        <f>SUM(J140+J145+J153)</f>
        <v>0</v>
      </c>
      <c r="K139" s="486">
        <f>SUM(K140+K145+K153)</f>
        <v>0</v>
      </c>
      <c r="L139" s="481">
        <f>SUM(L140+L145+L153)</f>
        <v>0</v>
      </c>
    </row>
    <row r="140" spans="1:12" hidden="1">
      <c r="A140" s="478">
        <v>2</v>
      </c>
      <c r="B140" s="477">
        <v>7</v>
      </c>
      <c r="C140" s="477">
        <v>1</v>
      </c>
      <c r="D140" s="476"/>
      <c r="E140" s="476"/>
      <c r="F140" s="475"/>
      <c r="G140" s="474" t="s">
        <v>109</v>
      </c>
      <c r="H140" s="466">
        <v>107</v>
      </c>
      <c r="I140" s="486">
        <f t="shared" ref="I140:L141" si="13">I141</f>
        <v>0</v>
      </c>
      <c r="J140" s="487">
        <f t="shared" si="13"/>
        <v>0</v>
      </c>
      <c r="K140" s="486">
        <f t="shared" si="13"/>
        <v>0</v>
      </c>
      <c r="L140" s="481">
        <f t="shared" si="13"/>
        <v>0</v>
      </c>
    </row>
    <row r="141" spans="1:12" hidden="1">
      <c r="A141" s="478">
        <v>2</v>
      </c>
      <c r="B141" s="477">
        <v>7</v>
      </c>
      <c r="C141" s="477">
        <v>1</v>
      </c>
      <c r="D141" s="476">
        <v>1</v>
      </c>
      <c r="E141" s="476"/>
      <c r="F141" s="475"/>
      <c r="G141" s="474" t="s">
        <v>109</v>
      </c>
      <c r="H141" s="466">
        <v>108</v>
      </c>
      <c r="I141" s="486">
        <f t="shared" si="13"/>
        <v>0</v>
      </c>
      <c r="J141" s="487">
        <f t="shared" si="13"/>
        <v>0</v>
      </c>
      <c r="K141" s="486">
        <f t="shared" si="13"/>
        <v>0</v>
      </c>
      <c r="L141" s="481">
        <f t="shared" si="13"/>
        <v>0</v>
      </c>
    </row>
    <row r="142" spans="1:12" hidden="1">
      <c r="A142" s="478">
        <v>2</v>
      </c>
      <c r="B142" s="477">
        <v>7</v>
      </c>
      <c r="C142" s="477">
        <v>1</v>
      </c>
      <c r="D142" s="476">
        <v>1</v>
      </c>
      <c r="E142" s="476">
        <v>1</v>
      </c>
      <c r="F142" s="475"/>
      <c r="G142" s="474" t="s">
        <v>109</v>
      </c>
      <c r="H142" s="466">
        <v>109</v>
      </c>
      <c r="I142" s="486">
        <f>SUM(I143:I144)</f>
        <v>0</v>
      </c>
      <c r="J142" s="487">
        <f>SUM(J143:J144)</f>
        <v>0</v>
      </c>
      <c r="K142" s="486">
        <f>SUM(K143:K144)</f>
        <v>0</v>
      </c>
      <c r="L142" s="481">
        <f>SUM(L143:L144)</f>
        <v>0</v>
      </c>
    </row>
    <row r="143" spans="1:12" hidden="1">
      <c r="A143" s="495">
        <v>2</v>
      </c>
      <c r="B143" s="494">
        <v>7</v>
      </c>
      <c r="C143" s="495">
        <v>1</v>
      </c>
      <c r="D143" s="477">
        <v>1</v>
      </c>
      <c r="E143" s="493">
        <v>1</v>
      </c>
      <c r="F143" s="492">
        <v>1</v>
      </c>
      <c r="G143" s="519" t="s">
        <v>110</v>
      </c>
      <c r="H143" s="466">
        <v>110</v>
      </c>
      <c r="I143" s="541">
        <v>0</v>
      </c>
      <c r="J143" s="541">
        <v>0</v>
      </c>
      <c r="K143" s="541">
        <v>0</v>
      </c>
      <c r="L143" s="541">
        <v>0</v>
      </c>
    </row>
    <row r="144" spans="1:12" hidden="1">
      <c r="A144" s="477">
        <v>2</v>
      </c>
      <c r="B144" s="477">
        <v>7</v>
      </c>
      <c r="C144" s="478">
        <v>1</v>
      </c>
      <c r="D144" s="477">
        <v>1</v>
      </c>
      <c r="E144" s="476">
        <v>1</v>
      </c>
      <c r="F144" s="475">
        <v>2</v>
      </c>
      <c r="G144" s="474" t="s">
        <v>111</v>
      </c>
      <c r="H144" s="466">
        <v>111</v>
      </c>
      <c r="I144" s="510">
        <v>0</v>
      </c>
      <c r="J144" s="510">
        <v>0</v>
      </c>
      <c r="K144" s="510">
        <v>0</v>
      </c>
      <c r="L144" s="510">
        <v>0</v>
      </c>
    </row>
    <row r="145" spans="1:12" ht="25.5" hidden="1" customHeight="1">
      <c r="A145" s="485">
        <v>2</v>
      </c>
      <c r="B145" s="484">
        <v>7</v>
      </c>
      <c r="C145" s="485">
        <v>2</v>
      </c>
      <c r="D145" s="484"/>
      <c r="E145" s="483"/>
      <c r="F145" s="482"/>
      <c r="G145" s="488" t="s">
        <v>112</v>
      </c>
      <c r="H145" s="466">
        <v>112</v>
      </c>
      <c r="I145" s="526">
        <f t="shared" ref="I145:L146" si="14">I146</f>
        <v>0</v>
      </c>
      <c r="J145" s="527">
        <f t="shared" si="14"/>
        <v>0</v>
      </c>
      <c r="K145" s="526">
        <f t="shared" si="14"/>
        <v>0</v>
      </c>
      <c r="L145" s="525">
        <f t="shared" si="14"/>
        <v>0</v>
      </c>
    </row>
    <row r="146" spans="1:12" ht="25.5" hidden="1" customHeight="1">
      <c r="A146" s="478">
        <v>2</v>
      </c>
      <c r="B146" s="477">
        <v>7</v>
      </c>
      <c r="C146" s="478">
        <v>2</v>
      </c>
      <c r="D146" s="477">
        <v>1</v>
      </c>
      <c r="E146" s="476"/>
      <c r="F146" s="475"/>
      <c r="G146" s="474" t="s">
        <v>113</v>
      </c>
      <c r="H146" s="466">
        <v>113</v>
      </c>
      <c r="I146" s="486">
        <f t="shared" si="14"/>
        <v>0</v>
      </c>
      <c r="J146" s="487">
        <f t="shared" si="14"/>
        <v>0</v>
      </c>
      <c r="K146" s="486">
        <f t="shared" si="14"/>
        <v>0</v>
      </c>
      <c r="L146" s="481">
        <f t="shared" si="14"/>
        <v>0</v>
      </c>
    </row>
    <row r="147" spans="1:12" ht="25.5" hidden="1" customHeight="1">
      <c r="A147" s="478">
        <v>2</v>
      </c>
      <c r="B147" s="477">
        <v>7</v>
      </c>
      <c r="C147" s="478">
        <v>2</v>
      </c>
      <c r="D147" s="477">
        <v>1</v>
      </c>
      <c r="E147" s="476">
        <v>1</v>
      </c>
      <c r="F147" s="475"/>
      <c r="G147" s="474" t="s">
        <v>113</v>
      </c>
      <c r="H147" s="466">
        <v>114</v>
      </c>
      <c r="I147" s="486">
        <f>SUM(I148:I149)</f>
        <v>0</v>
      </c>
      <c r="J147" s="487">
        <f>SUM(J148:J149)</f>
        <v>0</v>
      </c>
      <c r="K147" s="486">
        <f>SUM(K148:K149)</f>
        <v>0</v>
      </c>
      <c r="L147" s="481">
        <f>SUM(L148:L149)</f>
        <v>0</v>
      </c>
    </row>
    <row r="148" spans="1:12" hidden="1">
      <c r="A148" s="478">
        <v>2</v>
      </c>
      <c r="B148" s="477">
        <v>7</v>
      </c>
      <c r="C148" s="478">
        <v>2</v>
      </c>
      <c r="D148" s="477">
        <v>1</v>
      </c>
      <c r="E148" s="476">
        <v>1</v>
      </c>
      <c r="F148" s="475">
        <v>1</v>
      </c>
      <c r="G148" s="474" t="s">
        <v>114</v>
      </c>
      <c r="H148" s="466">
        <v>115</v>
      </c>
      <c r="I148" s="510">
        <v>0</v>
      </c>
      <c r="J148" s="510">
        <v>0</v>
      </c>
      <c r="K148" s="510">
        <v>0</v>
      </c>
      <c r="L148" s="510">
        <v>0</v>
      </c>
    </row>
    <row r="149" spans="1:12" hidden="1">
      <c r="A149" s="478">
        <v>2</v>
      </c>
      <c r="B149" s="477">
        <v>7</v>
      </c>
      <c r="C149" s="478">
        <v>2</v>
      </c>
      <c r="D149" s="477">
        <v>1</v>
      </c>
      <c r="E149" s="476">
        <v>1</v>
      </c>
      <c r="F149" s="475">
        <v>2</v>
      </c>
      <c r="G149" s="474" t="s">
        <v>115</v>
      </c>
      <c r="H149" s="466">
        <v>116</v>
      </c>
      <c r="I149" s="510">
        <v>0</v>
      </c>
      <c r="J149" s="510">
        <v>0</v>
      </c>
      <c r="K149" s="510">
        <v>0</v>
      </c>
      <c r="L149" s="510">
        <v>0</v>
      </c>
    </row>
    <row r="150" spans="1:12" hidden="1">
      <c r="A150" s="478">
        <v>2</v>
      </c>
      <c r="B150" s="477">
        <v>7</v>
      </c>
      <c r="C150" s="478">
        <v>2</v>
      </c>
      <c r="D150" s="477">
        <v>2</v>
      </c>
      <c r="E150" s="476"/>
      <c r="F150" s="475"/>
      <c r="G150" s="474" t="s">
        <v>116</v>
      </c>
      <c r="H150" s="466">
        <v>117</v>
      </c>
      <c r="I150" s="486">
        <f>I151</f>
        <v>0</v>
      </c>
      <c r="J150" s="486">
        <f>J151</f>
        <v>0</v>
      </c>
      <c r="K150" s="486">
        <f>K151</f>
        <v>0</v>
      </c>
      <c r="L150" s="486">
        <f>L151</f>
        <v>0</v>
      </c>
    </row>
    <row r="151" spans="1:12" hidden="1">
      <c r="A151" s="478">
        <v>2</v>
      </c>
      <c r="B151" s="477">
        <v>7</v>
      </c>
      <c r="C151" s="478">
        <v>2</v>
      </c>
      <c r="D151" s="477">
        <v>2</v>
      </c>
      <c r="E151" s="476">
        <v>1</v>
      </c>
      <c r="F151" s="475"/>
      <c r="G151" s="474" t="s">
        <v>116</v>
      </c>
      <c r="H151" s="466">
        <v>118</v>
      </c>
      <c r="I151" s="486">
        <f>SUM(I152)</f>
        <v>0</v>
      </c>
      <c r="J151" s="486">
        <f>SUM(J152)</f>
        <v>0</v>
      </c>
      <c r="K151" s="486">
        <f>SUM(K152)</f>
        <v>0</v>
      </c>
      <c r="L151" s="486">
        <f>SUM(L152)</f>
        <v>0</v>
      </c>
    </row>
    <row r="152" spans="1:12" hidden="1">
      <c r="A152" s="478">
        <v>2</v>
      </c>
      <c r="B152" s="477">
        <v>7</v>
      </c>
      <c r="C152" s="478">
        <v>2</v>
      </c>
      <c r="D152" s="477">
        <v>2</v>
      </c>
      <c r="E152" s="476">
        <v>1</v>
      </c>
      <c r="F152" s="475">
        <v>1</v>
      </c>
      <c r="G152" s="474" t="s">
        <v>116</v>
      </c>
      <c r="H152" s="466">
        <v>119</v>
      </c>
      <c r="I152" s="510">
        <v>0</v>
      </c>
      <c r="J152" s="510">
        <v>0</v>
      </c>
      <c r="K152" s="510">
        <v>0</v>
      </c>
      <c r="L152" s="510">
        <v>0</v>
      </c>
    </row>
    <row r="153" spans="1:12" hidden="1">
      <c r="A153" s="478">
        <v>2</v>
      </c>
      <c r="B153" s="477">
        <v>7</v>
      </c>
      <c r="C153" s="478">
        <v>3</v>
      </c>
      <c r="D153" s="477"/>
      <c r="E153" s="476"/>
      <c r="F153" s="475"/>
      <c r="G153" s="474" t="s">
        <v>117</v>
      </c>
      <c r="H153" s="466">
        <v>120</v>
      </c>
      <c r="I153" s="486">
        <f t="shared" ref="I153:L154" si="15">I154</f>
        <v>0</v>
      </c>
      <c r="J153" s="487">
        <f t="shared" si="15"/>
        <v>0</v>
      </c>
      <c r="K153" s="486">
        <f t="shared" si="15"/>
        <v>0</v>
      </c>
      <c r="L153" s="481">
        <f t="shared" si="15"/>
        <v>0</v>
      </c>
    </row>
    <row r="154" spans="1:12" hidden="1">
      <c r="A154" s="485">
        <v>2</v>
      </c>
      <c r="B154" s="503">
        <v>7</v>
      </c>
      <c r="C154" s="511">
        <v>3</v>
      </c>
      <c r="D154" s="503">
        <v>1</v>
      </c>
      <c r="E154" s="509"/>
      <c r="F154" s="502"/>
      <c r="G154" s="498" t="s">
        <v>117</v>
      </c>
      <c r="H154" s="466">
        <v>121</v>
      </c>
      <c r="I154" s="499">
        <f t="shared" si="15"/>
        <v>0</v>
      </c>
      <c r="J154" s="522">
        <f t="shared" si="15"/>
        <v>0</v>
      </c>
      <c r="K154" s="499">
        <f t="shared" si="15"/>
        <v>0</v>
      </c>
      <c r="L154" s="501">
        <f t="shared" si="15"/>
        <v>0</v>
      </c>
    </row>
    <row r="155" spans="1:12" hidden="1">
      <c r="A155" s="478">
        <v>2</v>
      </c>
      <c r="B155" s="477">
        <v>7</v>
      </c>
      <c r="C155" s="478">
        <v>3</v>
      </c>
      <c r="D155" s="477">
        <v>1</v>
      </c>
      <c r="E155" s="476">
        <v>1</v>
      </c>
      <c r="F155" s="475"/>
      <c r="G155" s="474" t="s">
        <v>117</v>
      </c>
      <c r="H155" s="466">
        <v>122</v>
      </c>
      <c r="I155" s="486">
        <f>SUM(I156:I157)</f>
        <v>0</v>
      </c>
      <c r="J155" s="487">
        <f>SUM(J156:J157)</f>
        <v>0</v>
      </c>
      <c r="K155" s="486">
        <f>SUM(K156:K157)</f>
        <v>0</v>
      </c>
      <c r="L155" s="481">
        <f>SUM(L156:L157)</f>
        <v>0</v>
      </c>
    </row>
    <row r="156" spans="1:12" hidden="1">
      <c r="A156" s="495">
        <v>2</v>
      </c>
      <c r="B156" s="494">
        <v>7</v>
      </c>
      <c r="C156" s="495">
        <v>3</v>
      </c>
      <c r="D156" s="494">
        <v>1</v>
      </c>
      <c r="E156" s="493">
        <v>1</v>
      </c>
      <c r="F156" s="492">
        <v>1</v>
      </c>
      <c r="G156" s="519" t="s">
        <v>118</v>
      </c>
      <c r="H156" s="466">
        <v>123</v>
      </c>
      <c r="I156" s="541">
        <v>0</v>
      </c>
      <c r="J156" s="541">
        <v>0</v>
      </c>
      <c r="K156" s="541">
        <v>0</v>
      </c>
      <c r="L156" s="541">
        <v>0</v>
      </c>
    </row>
    <row r="157" spans="1:12" hidden="1">
      <c r="A157" s="478">
        <v>2</v>
      </c>
      <c r="B157" s="477">
        <v>7</v>
      </c>
      <c r="C157" s="478">
        <v>3</v>
      </c>
      <c r="D157" s="477">
        <v>1</v>
      </c>
      <c r="E157" s="476">
        <v>1</v>
      </c>
      <c r="F157" s="475">
        <v>2</v>
      </c>
      <c r="G157" s="474" t="s">
        <v>119</v>
      </c>
      <c r="H157" s="466">
        <v>124</v>
      </c>
      <c r="I157" s="510">
        <v>0</v>
      </c>
      <c r="J157" s="473">
        <v>0</v>
      </c>
      <c r="K157" s="473">
        <v>0</v>
      </c>
      <c r="L157" s="473">
        <v>0</v>
      </c>
    </row>
    <row r="158" spans="1:12" hidden="1">
      <c r="A158" s="538">
        <v>2</v>
      </c>
      <c r="B158" s="538">
        <v>8</v>
      </c>
      <c r="C158" s="515"/>
      <c r="D158" s="537"/>
      <c r="E158" s="536"/>
      <c r="F158" s="535"/>
      <c r="G158" s="543" t="s">
        <v>120</v>
      </c>
      <c r="H158" s="466">
        <v>125</v>
      </c>
      <c r="I158" s="489">
        <f>I159</f>
        <v>0</v>
      </c>
      <c r="J158" s="490">
        <f>J159</f>
        <v>0</v>
      </c>
      <c r="K158" s="489">
        <f>K159</f>
        <v>0</v>
      </c>
      <c r="L158" s="491">
        <f>L159</f>
        <v>0</v>
      </c>
    </row>
    <row r="159" spans="1:12" hidden="1">
      <c r="A159" s="485">
        <v>2</v>
      </c>
      <c r="B159" s="485">
        <v>8</v>
      </c>
      <c r="C159" s="485">
        <v>1</v>
      </c>
      <c r="D159" s="484"/>
      <c r="E159" s="483"/>
      <c r="F159" s="482"/>
      <c r="G159" s="519" t="s">
        <v>120</v>
      </c>
      <c r="H159" s="466">
        <v>126</v>
      </c>
      <c r="I159" s="489">
        <f>I160+I165</f>
        <v>0</v>
      </c>
      <c r="J159" s="490">
        <f>J160+J165</f>
        <v>0</v>
      </c>
      <c r="K159" s="489">
        <f>K160+K165</f>
        <v>0</v>
      </c>
      <c r="L159" s="491">
        <f>L160+L165</f>
        <v>0</v>
      </c>
    </row>
    <row r="160" spans="1:12" hidden="1">
      <c r="A160" s="478">
        <v>2</v>
      </c>
      <c r="B160" s="477">
        <v>8</v>
      </c>
      <c r="C160" s="474">
        <v>1</v>
      </c>
      <c r="D160" s="477">
        <v>1</v>
      </c>
      <c r="E160" s="476"/>
      <c r="F160" s="475"/>
      <c r="G160" s="474" t="s">
        <v>121</v>
      </c>
      <c r="H160" s="466">
        <v>127</v>
      </c>
      <c r="I160" s="486">
        <f>I161</f>
        <v>0</v>
      </c>
      <c r="J160" s="487">
        <f>J161</f>
        <v>0</v>
      </c>
      <c r="K160" s="486">
        <f>K161</f>
        <v>0</v>
      </c>
      <c r="L160" s="481">
        <f>L161</f>
        <v>0</v>
      </c>
    </row>
    <row r="161" spans="1:15" hidden="1">
      <c r="A161" s="478">
        <v>2</v>
      </c>
      <c r="B161" s="477">
        <v>8</v>
      </c>
      <c r="C161" s="519">
        <v>1</v>
      </c>
      <c r="D161" s="494">
        <v>1</v>
      </c>
      <c r="E161" s="493">
        <v>1</v>
      </c>
      <c r="F161" s="492"/>
      <c r="G161" s="474" t="s">
        <v>121</v>
      </c>
      <c r="H161" s="466">
        <v>128</v>
      </c>
      <c r="I161" s="489">
        <f>SUM(I162:I164)</f>
        <v>0</v>
      </c>
      <c r="J161" s="489">
        <f>SUM(J162:J164)</f>
        <v>0</v>
      </c>
      <c r="K161" s="489">
        <f>SUM(K162:K164)</f>
        <v>0</v>
      </c>
      <c r="L161" s="489">
        <f>SUM(L162:L164)</f>
        <v>0</v>
      </c>
    </row>
    <row r="162" spans="1:15" hidden="1">
      <c r="A162" s="477">
        <v>2</v>
      </c>
      <c r="B162" s="494">
        <v>8</v>
      </c>
      <c r="C162" s="474">
        <v>1</v>
      </c>
      <c r="D162" s="477">
        <v>1</v>
      </c>
      <c r="E162" s="476">
        <v>1</v>
      </c>
      <c r="F162" s="475">
        <v>1</v>
      </c>
      <c r="G162" s="474" t="s">
        <v>122</v>
      </c>
      <c r="H162" s="466">
        <v>129</v>
      </c>
      <c r="I162" s="510">
        <v>0</v>
      </c>
      <c r="J162" s="510">
        <v>0</v>
      </c>
      <c r="K162" s="510">
        <v>0</v>
      </c>
      <c r="L162" s="510">
        <v>0</v>
      </c>
    </row>
    <row r="163" spans="1:15" ht="25.5" hidden="1" customHeight="1">
      <c r="A163" s="485">
        <v>2</v>
      </c>
      <c r="B163" s="503">
        <v>8</v>
      </c>
      <c r="C163" s="498">
        <v>1</v>
      </c>
      <c r="D163" s="503">
        <v>1</v>
      </c>
      <c r="E163" s="509">
        <v>1</v>
      </c>
      <c r="F163" s="502">
        <v>2</v>
      </c>
      <c r="G163" s="498" t="s">
        <v>123</v>
      </c>
      <c r="H163" s="466">
        <v>130</v>
      </c>
      <c r="I163" s="520">
        <v>0</v>
      </c>
      <c r="J163" s="520">
        <v>0</v>
      </c>
      <c r="K163" s="520">
        <v>0</v>
      </c>
      <c r="L163" s="520">
        <v>0</v>
      </c>
    </row>
    <row r="164" spans="1:15" hidden="1">
      <c r="A164" s="485">
        <v>2</v>
      </c>
      <c r="B164" s="503">
        <v>8</v>
      </c>
      <c r="C164" s="498">
        <v>1</v>
      </c>
      <c r="D164" s="503">
        <v>1</v>
      </c>
      <c r="E164" s="509">
        <v>1</v>
      </c>
      <c r="F164" s="502">
        <v>3</v>
      </c>
      <c r="G164" s="498" t="s">
        <v>124</v>
      </c>
      <c r="H164" s="466">
        <v>131</v>
      </c>
      <c r="I164" s="520">
        <v>0</v>
      </c>
      <c r="J164" s="542">
        <v>0</v>
      </c>
      <c r="K164" s="520">
        <v>0</v>
      </c>
      <c r="L164" s="504">
        <v>0</v>
      </c>
    </row>
    <row r="165" spans="1:15" hidden="1">
      <c r="A165" s="478">
        <v>2</v>
      </c>
      <c r="B165" s="477">
        <v>8</v>
      </c>
      <c r="C165" s="474">
        <v>1</v>
      </c>
      <c r="D165" s="477">
        <v>2</v>
      </c>
      <c r="E165" s="476"/>
      <c r="F165" s="475"/>
      <c r="G165" s="474" t="s">
        <v>125</v>
      </c>
      <c r="H165" s="466">
        <v>132</v>
      </c>
      <c r="I165" s="486">
        <f t="shared" ref="I165:L166" si="16">I166</f>
        <v>0</v>
      </c>
      <c r="J165" s="487">
        <f t="shared" si="16"/>
        <v>0</v>
      </c>
      <c r="K165" s="486">
        <f t="shared" si="16"/>
        <v>0</v>
      </c>
      <c r="L165" s="481">
        <f t="shared" si="16"/>
        <v>0</v>
      </c>
    </row>
    <row r="166" spans="1:15" hidden="1">
      <c r="A166" s="478">
        <v>2</v>
      </c>
      <c r="B166" s="477">
        <v>8</v>
      </c>
      <c r="C166" s="474">
        <v>1</v>
      </c>
      <c r="D166" s="477">
        <v>2</v>
      </c>
      <c r="E166" s="476">
        <v>1</v>
      </c>
      <c r="F166" s="475"/>
      <c r="G166" s="474" t="s">
        <v>125</v>
      </c>
      <c r="H166" s="466">
        <v>133</v>
      </c>
      <c r="I166" s="486">
        <f t="shared" si="16"/>
        <v>0</v>
      </c>
      <c r="J166" s="487">
        <f t="shared" si="16"/>
        <v>0</v>
      </c>
      <c r="K166" s="486">
        <f t="shared" si="16"/>
        <v>0</v>
      </c>
      <c r="L166" s="481">
        <f t="shared" si="16"/>
        <v>0</v>
      </c>
    </row>
    <row r="167" spans="1:15" hidden="1">
      <c r="A167" s="485">
        <v>2</v>
      </c>
      <c r="B167" s="484">
        <v>8</v>
      </c>
      <c r="C167" s="488">
        <v>1</v>
      </c>
      <c r="D167" s="484">
        <v>2</v>
      </c>
      <c r="E167" s="483">
        <v>1</v>
      </c>
      <c r="F167" s="482">
        <v>1</v>
      </c>
      <c r="G167" s="474" t="s">
        <v>125</v>
      </c>
      <c r="H167" s="466">
        <v>134</v>
      </c>
      <c r="I167" s="479">
        <v>0</v>
      </c>
      <c r="J167" s="473">
        <v>0</v>
      </c>
      <c r="K167" s="473">
        <v>0</v>
      </c>
      <c r="L167" s="473">
        <v>0</v>
      </c>
    </row>
    <row r="168" spans="1:15" ht="38.25" hidden="1" customHeight="1">
      <c r="A168" s="538">
        <v>2</v>
      </c>
      <c r="B168" s="515">
        <v>9</v>
      </c>
      <c r="C168" s="512"/>
      <c r="D168" s="515"/>
      <c r="E168" s="514"/>
      <c r="F168" s="513"/>
      <c r="G168" s="512" t="s">
        <v>126</v>
      </c>
      <c r="H168" s="466">
        <v>135</v>
      </c>
      <c r="I168" s="486">
        <f>I169+I173</f>
        <v>0</v>
      </c>
      <c r="J168" s="487">
        <f>J169+J173</f>
        <v>0</v>
      </c>
      <c r="K168" s="486">
        <f>K169+K173</f>
        <v>0</v>
      </c>
      <c r="L168" s="481">
        <f>L169+L173</f>
        <v>0</v>
      </c>
    </row>
    <row r="169" spans="1:15" ht="38.25" hidden="1" customHeight="1">
      <c r="A169" s="478">
        <v>2</v>
      </c>
      <c r="B169" s="477">
        <v>9</v>
      </c>
      <c r="C169" s="474">
        <v>1</v>
      </c>
      <c r="D169" s="477"/>
      <c r="E169" s="476"/>
      <c r="F169" s="475"/>
      <c r="G169" s="474" t="s">
        <v>127</v>
      </c>
      <c r="H169" s="466">
        <v>136</v>
      </c>
      <c r="I169" s="486">
        <f t="shared" ref="I169:L171" si="17">I170</f>
        <v>0</v>
      </c>
      <c r="J169" s="487">
        <f t="shared" si="17"/>
        <v>0</v>
      </c>
      <c r="K169" s="486">
        <f t="shared" si="17"/>
        <v>0</v>
      </c>
      <c r="L169" s="481">
        <f t="shared" si="17"/>
        <v>0</v>
      </c>
      <c r="M169" s="488"/>
      <c r="N169" s="488"/>
      <c r="O169" s="488"/>
    </row>
    <row r="170" spans="1:15" ht="38.25" hidden="1" customHeight="1">
      <c r="A170" s="495">
        <v>2</v>
      </c>
      <c r="B170" s="494">
        <v>9</v>
      </c>
      <c r="C170" s="519">
        <v>1</v>
      </c>
      <c r="D170" s="494">
        <v>1</v>
      </c>
      <c r="E170" s="493"/>
      <c r="F170" s="492"/>
      <c r="G170" s="474" t="s">
        <v>127</v>
      </c>
      <c r="H170" s="466">
        <v>137</v>
      </c>
      <c r="I170" s="489">
        <f t="shared" si="17"/>
        <v>0</v>
      </c>
      <c r="J170" s="490">
        <f t="shared" si="17"/>
        <v>0</v>
      </c>
      <c r="K170" s="489">
        <f t="shared" si="17"/>
        <v>0</v>
      </c>
      <c r="L170" s="491">
        <f t="shared" si="17"/>
        <v>0</v>
      </c>
    </row>
    <row r="171" spans="1:15" ht="38.25" hidden="1" customHeight="1">
      <c r="A171" s="478">
        <v>2</v>
      </c>
      <c r="B171" s="477">
        <v>9</v>
      </c>
      <c r="C171" s="478">
        <v>1</v>
      </c>
      <c r="D171" s="477">
        <v>1</v>
      </c>
      <c r="E171" s="476">
        <v>1</v>
      </c>
      <c r="F171" s="475"/>
      <c r="G171" s="474" t="s">
        <v>127</v>
      </c>
      <c r="H171" s="466">
        <v>138</v>
      </c>
      <c r="I171" s="486">
        <f t="shared" si="17"/>
        <v>0</v>
      </c>
      <c r="J171" s="487">
        <f t="shared" si="17"/>
        <v>0</v>
      </c>
      <c r="K171" s="486">
        <f t="shared" si="17"/>
        <v>0</v>
      </c>
      <c r="L171" s="481">
        <f t="shared" si="17"/>
        <v>0</v>
      </c>
    </row>
    <row r="172" spans="1:15" ht="38.25" hidden="1" customHeight="1">
      <c r="A172" s="495">
        <v>2</v>
      </c>
      <c r="B172" s="494">
        <v>9</v>
      </c>
      <c r="C172" s="494">
        <v>1</v>
      </c>
      <c r="D172" s="494">
        <v>1</v>
      </c>
      <c r="E172" s="493">
        <v>1</v>
      </c>
      <c r="F172" s="492">
        <v>1</v>
      </c>
      <c r="G172" s="474" t="s">
        <v>127</v>
      </c>
      <c r="H172" s="466">
        <v>139</v>
      </c>
      <c r="I172" s="541">
        <v>0</v>
      </c>
      <c r="J172" s="541">
        <v>0</v>
      </c>
      <c r="K172" s="541">
        <v>0</v>
      </c>
      <c r="L172" s="541">
        <v>0</v>
      </c>
    </row>
    <row r="173" spans="1:15" ht="38.25" hidden="1" customHeight="1">
      <c r="A173" s="478">
        <v>2</v>
      </c>
      <c r="B173" s="477">
        <v>9</v>
      </c>
      <c r="C173" s="477">
        <v>2</v>
      </c>
      <c r="D173" s="477"/>
      <c r="E173" s="476"/>
      <c r="F173" s="475"/>
      <c r="G173" s="474" t="s">
        <v>128</v>
      </c>
      <c r="H173" s="466">
        <v>140</v>
      </c>
      <c r="I173" s="486">
        <f>SUM(I174+I179)</f>
        <v>0</v>
      </c>
      <c r="J173" s="486">
        <f>SUM(J174+J179)</f>
        <v>0</v>
      </c>
      <c r="K173" s="486">
        <f>SUM(K174+K179)</f>
        <v>0</v>
      </c>
      <c r="L173" s="486">
        <f>SUM(L174+L179)</f>
        <v>0</v>
      </c>
    </row>
    <row r="174" spans="1:15" ht="51" hidden="1" customHeight="1">
      <c r="A174" s="478">
        <v>2</v>
      </c>
      <c r="B174" s="477">
        <v>9</v>
      </c>
      <c r="C174" s="477">
        <v>2</v>
      </c>
      <c r="D174" s="494">
        <v>1</v>
      </c>
      <c r="E174" s="493"/>
      <c r="F174" s="492"/>
      <c r="G174" s="519" t="s">
        <v>129</v>
      </c>
      <c r="H174" s="466">
        <v>141</v>
      </c>
      <c r="I174" s="489">
        <f>I175</f>
        <v>0</v>
      </c>
      <c r="J174" s="490">
        <f>J175</f>
        <v>0</v>
      </c>
      <c r="K174" s="489">
        <f>K175</f>
        <v>0</v>
      </c>
      <c r="L174" s="491">
        <f>L175</f>
        <v>0</v>
      </c>
    </row>
    <row r="175" spans="1:15" ht="51" hidden="1" customHeight="1">
      <c r="A175" s="495">
        <v>2</v>
      </c>
      <c r="B175" s="494">
        <v>9</v>
      </c>
      <c r="C175" s="494">
        <v>2</v>
      </c>
      <c r="D175" s="477">
        <v>1</v>
      </c>
      <c r="E175" s="476">
        <v>1</v>
      </c>
      <c r="F175" s="475"/>
      <c r="G175" s="519" t="s">
        <v>129</v>
      </c>
      <c r="H175" s="466">
        <v>142</v>
      </c>
      <c r="I175" s="486">
        <f>SUM(I176:I178)</f>
        <v>0</v>
      </c>
      <c r="J175" s="487">
        <f>SUM(J176:J178)</f>
        <v>0</v>
      </c>
      <c r="K175" s="486">
        <f>SUM(K176:K178)</f>
        <v>0</v>
      </c>
      <c r="L175" s="481">
        <f>SUM(L176:L178)</f>
        <v>0</v>
      </c>
    </row>
    <row r="176" spans="1:15" ht="51" hidden="1" customHeight="1">
      <c r="A176" s="485">
        <v>2</v>
      </c>
      <c r="B176" s="503">
        <v>9</v>
      </c>
      <c r="C176" s="503">
        <v>2</v>
      </c>
      <c r="D176" s="503">
        <v>1</v>
      </c>
      <c r="E176" s="509">
        <v>1</v>
      </c>
      <c r="F176" s="502">
        <v>1</v>
      </c>
      <c r="G176" s="519" t="s">
        <v>130</v>
      </c>
      <c r="H176" s="466">
        <v>143</v>
      </c>
      <c r="I176" s="520">
        <v>0</v>
      </c>
      <c r="J176" s="528">
        <v>0</v>
      </c>
      <c r="K176" s="528">
        <v>0</v>
      </c>
      <c r="L176" s="528">
        <v>0</v>
      </c>
    </row>
    <row r="177" spans="1:12" ht="63.75" hidden="1" customHeight="1">
      <c r="A177" s="478">
        <v>2</v>
      </c>
      <c r="B177" s="477">
        <v>9</v>
      </c>
      <c r="C177" s="477">
        <v>2</v>
      </c>
      <c r="D177" s="477">
        <v>1</v>
      </c>
      <c r="E177" s="476">
        <v>1</v>
      </c>
      <c r="F177" s="475">
        <v>2</v>
      </c>
      <c r="G177" s="519" t="s">
        <v>131</v>
      </c>
      <c r="H177" s="466">
        <v>144</v>
      </c>
      <c r="I177" s="510">
        <v>0</v>
      </c>
      <c r="J177" s="480">
        <v>0</v>
      </c>
      <c r="K177" s="480">
        <v>0</v>
      </c>
      <c r="L177" s="480">
        <v>0</v>
      </c>
    </row>
    <row r="178" spans="1:12" ht="51" hidden="1" customHeight="1">
      <c r="A178" s="478">
        <v>2</v>
      </c>
      <c r="B178" s="477">
        <v>9</v>
      </c>
      <c r="C178" s="477">
        <v>2</v>
      </c>
      <c r="D178" s="477">
        <v>1</v>
      </c>
      <c r="E178" s="476">
        <v>1</v>
      </c>
      <c r="F178" s="475">
        <v>3</v>
      </c>
      <c r="G178" s="519" t="s">
        <v>132</v>
      </c>
      <c r="H178" s="466">
        <v>145</v>
      </c>
      <c r="I178" s="510">
        <v>0</v>
      </c>
      <c r="J178" s="510">
        <v>0</v>
      </c>
      <c r="K178" s="510">
        <v>0</v>
      </c>
      <c r="L178" s="510">
        <v>0</v>
      </c>
    </row>
    <row r="179" spans="1:12" ht="38.25" hidden="1" customHeight="1">
      <c r="A179" s="540">
        <v>2</v>
      </c>
      <c r="B179" s="540">
        <v>9</v>
      </c>
      <c r="C179" s="540">
        <v>2</v>
      </c>
      <c r="D179" s="540">
        <v>2</v>
      </c>
      <c r="E179" s="540"/>
      <c r="F179" s="540"/>
      <c r="G179" s="474" t="s">
        <v>133</v>
      </c>
      <c r="H179" s="466">
        <v>146</v>
      </c>
      <c r="I179" s="486">
        <f>I180</f>
        <v>0</v>
      </c>
      <c r="J179" s="487">
        <f>J180</f>
        <v>0</v>
      </c>
      <c r="K179" s="486">
        <f>K180</f>
        <v>0</v>
      </c>
      <c r="L179" s="481">
        <f>L180</f>
        <v>0</v>
      </c>
    </row>
    <row r="180" spans="1:12" ht="38.25" hidden="1" customHeight="1">
      <c r="A180" s="478">
        <v>2</v>
      </c>
      <c r="B180" s="477">
        <v>9</v>
      </c>
      <c r="C180" s="477">
        <v>2</v>
      </c>
      <c r="D180" s="477">
        <v>2</v>
      </c>
      <c r="E180" s="476">
        <v>1</v>
      </c>
      <c r="F180" s="475"/>
      <c r="G180" s="519" t="s">
        <v>134</v>
      </c>
      <c r="H180" s="466">
        <v>147</v>
      </c>
      <c r="I180" s="489">
        <f>SUM(I181:I183)</f>
        <v>0</v>
      </c>
      <c r="J180" s="489">
        <f>SUM(J181:J183)</f>
        <v>0</v>
      </c>
      <c r="K180" s="489">
        <f>SUM(K181:K183)</f>
        <v>0</v>
      </c>
      <c r="L180" s="489">
        <f>SUM(L181:L183)</f>
        <v>0</v>
      </c>
    </row>
    <row r="181" spans="1:12" ht="51" hidden="1" customHeight="1">
      <c r="A181" s="478">
        <v>2</v>
      </c>
      <c r="B181" s="477">
        <v>9</v>
      </c>
      <c r="C181" s="477">
        <v>2</v>
      </c>
      <c r="D181" s="477">
        <v>2</v>
      </c>
      <c r="E181" s="477">
        <v>1</v>
      </c>
      <c r="F181" s="475">
        <v>1</v>
      </c>
      <c r="G181" s="523" t="s">
        <v>135</v>
      </c>
      <c r="H181" s="466">
        <v>148</v>
      </c>
      <c r="I181" s="510">
        <v>0</v>
      </c>
      <c r="J181" s="528">
        <v>0</v>
      </c>
      <c r="K181" s="528">
        <v>0</v>
      </c>
      <c r="L181" s="528">
        <v>0</v>
      </c>
    </row>
    <row r="182" spans="1:12" ht="51" hidden="1" customHeight="1">
      <c r="A182" s="484">
        <v>2</v>
      </c>
      <c r="B182" s="488">
        <v>9</v>
      </c>
      <c r="C182" s="484">
        <v>2</v>
      </c>
      <c r="D182" s="483">
        <v>2</v>
      </c>
      <c r="E182" s="483">
        <v>1</v>
      </c>
      <c r="F182" s="482">
        <v>2</v>
      </c>
      <c r="G182" s="488" t="s">
        <v>136</v>
      </c>
      <c r="H182" s="466">
        <v>149</v>
      </c>
      <c r="I182" s="528">
        <v>0</v>
      </c>
      <c r="J182" s="473">
        <v>0</v>
      </c>
      <c r="K182" s="473">
        <v>0</v>
      </c>
      <c r="L182" s="473">
        <v>0</v>
      </c>
    </row>
    <row r="183" spans="1:12" ht="51" hidden="1" customHeight="1">
      <c r="A183" s="477">
        <v>2</v>
      </c>
      <c r="B183" s="498">
        <v>9</v>
      </c>
      <c r="C183" s="503">
        <v>2</v>
      </c>
      <c r="D183" s="509">
        <v>2</v>
      </c>
      <c r="E183" s="509">
        <v>1</v>
      </c>
      <c r="F183" s="502">
        <v>3</v>
      </c>
      <c r="G183" s="498" t="s">
        <v>137</v>
      </c>
      <c r="H183" s="466">
        <v>150</v>
      </c>
      <c r="I183" s="480">
        <v>0</v>
      </c>
      <c r="J183" s="480">
        <v>0</v>
      </c>
      <c r="K183" s="480">
        <v>0</v>
      </c>
      <c r="L183" s="480">
        <v>0</v>
      </c>
    </row>
    <row r="184" spans="1:12" ht="76.5" hidden="1" customHeight="1">
      <c r="A184" s="515">
        <v>3</v>
      </c>
      <c r="B184" s="512"/>
      <c r="C184" s="515"/>
      <c r="D184" s="514"/>
      <c r="E184" s="514"/>
      <c r="F184" s="513"/>
      <c r="G184" s="539" t="s">
        <v>138</v>
      </c>
      <c r="H184" s="466">
        <v>151</v>
      </c>
      <c r="I184" s="481">
        <f>SUM(I185+I238+I303)</f>
        <v>0</v>
      </c>
      <c r="J184" s="487">
        <f>SUM(J185+J238+J303)</f>
        <v>0</v>
      </c>
      <c r="K184" s="486">
        <f>SUM(K185+K238+K303)</f>
        <v>0</v>
      </c>
      <c r="L184" s="481">
        <f>SUM(L185+L238+L303)</f>
        <v>0</v>
      </c>
    </row>
    <row r="185" spans="1:12" ht="25.5" hidden="1" customHeight="1">
      <c r="A185" s="538">
        <v>3</v>
      </c>
      <c r="B185" s="515">
        <v>1</v>
      </c>
      <c r="C185" s="537"/>
      <c r="D185" s="536"/>
      <c r="E185" s="536"/>
      <c r="F185" s="535"/>
      <c r="G185" s="534" t="s">
        <v>139</v>
      </c>
      <c r="H185" s="466">
        <v>152</v>
      </c>
      <c r="I185" s="481">
        <f>SUM(I186+I209+I216+I228+I232)</f>
        <v>0</v>
      </c>
      <c r="J185" s="491">
        <f>SUM(J186+J209+J216+J228+J232)</f>
        <v>0</v>
      </c>
      <c r="K185" s="491">
        <f>SUM(K186+K209+K216+K228+K232)</f>
        <v>0</v>
      </c>
      <c r="L185" s="491">
        <f>SUM(L186+L209+L216+L228+L232)</f>
        <v>0</v>
      </c>
    </row>
    <row r="186" spans="1:12" ht="25.5" hidden="1" customHeight="1">
      <c r="A186" s="494">
        <v>3</v>
      </c>
      <c r="B186" s="519">
        <v>1</v>
      </c>
      <c r="C186" s="494">
        <v>1</v>
      </c>
      <c r="D186" s="493"/>
      <c r="E186" s="493"/>
      <c r="F186" s="533"/>
      <c r="G186" s="478" t="s">
        <v>140</v>
      </c>
      <c r="H186" s="466">
        <v>153</v>
      </c>
      <c r="I186" s="491">
        <f>SUM(I187+I190+I195+I201+I206)</f>
        <v>0</v>
      </c>
      <c r="J186" s="487">
        <f>SUM(J187+J190+J195+J201+J206)</f>
        <v>0</v>
      </c>
      <c r="K186" s="486">
        <f>SUM(K187+K190+K195+K201+K206)</f>
        <v>0</v>
      </c>
      <c r="L186" s="481">
        <f>SUM(L187+L190+L195+L201+L206)</f>
        <v>0</v>
      </c>
    </row>
    <row r="187" spans="1:12" hidden="1">
      <c r="A187" s="477">
        <v>3</v>
      </c>
      <c r="B187" s="474">
        <v>1</v>
      </c>
      <c r="C187" s="477">
        <v>1</v>
      </c>
      <c r="D187" s="476">
        <v>1</v>
      </c>
      <c r="E187" s="476"/>
      <c r="F187" s="532"/>
      <c r="G187" s="478" t="s">
        <v>141</v>
      </c>
      <c r="H187" s="466">
        <v>154</v>
      </c>
      <c r="I187" s="481">
        <f t="shared" ref="I187:L188" si="18">I188</f>
        <v>0</v>
      </c>
      <c r="J187" s="490">
        <f t="shared" si="18"/>
        <v>0</v>
      </c>
      <c r="K187" s="489">
        <f t="shared" si="18"/>
        <v>0</v>
      </c>
      <c r="L187" s="491">
        <f t="shared" si="18"/>
        <v>0</v>
      </c>
    </row>
    <row r="188" spans="1:12" hidden="1">
      <c r="A188" s="477">
        <v>3</v>
      </c>
      <c r="B188" s="474">
        <v>1</v>
      </c>
      <c r="C188" s="477">
        <v>1</v>
      </c>
      <c r="D188" s="476">
        <v>1</v>
      </c>
      <c r="E188" s="476">
        <v>1</v>
      </c>
      <c r="F188" s="496"/>
      <c r="G188" s="478" t="s">
        <v>141</v>
      </c>
      <c r="H188" s="466">
        <v>155</v>
      </c>
      <c r="I188" s="491">
        <f t="shared" si="18"/>
        <v>0</v>
      </c>
      <c r="J188" s="481">
        <f t="shared" si="18"/>
        <v>0</v>
      </c>
      <c r="K188" s="481">
        <f t="shared" si="18"/>
        <v>0</v>
      </c>
      <c r="L188" s="481">
        <f t="shared" si="18"/>
        <v>0</v>
      </c>
    </row>
    <row r="189" spans="1:12" hidden="1">
      <c r="A189" s="477">
        <v>3</v>
      </c>
      <c r="B189" s="474">
        <v>1</v>
      </c>
      <c r="C189" s="477">
        <v>1</v>
      </c>
      <c r="D189" s="476">
        <v>1</v>
      </c>
      <c r="E189" s="476">
        <v>1</v>
      </c>
      <c r="F189" s="496">
        <v>1</v>
      </c>
      <c r="G189" s="478" t="s">
        <v>141</v>
      </c>
      <c r="H189" s="466">
        <v>156</v>
      </c>
      <c r="I189" s="473">
        <v>0</v>
      </c>
      <c r="J189" s="473">
        <v>0</v>
      </c>
      <c r="K189" s="473">
        <v>0</v>
      </c>
      <c r="L189" s="473">
        <v>0</v>
      </c>
    </row>
    <row r="190" spans="1:12" hidden="1">
      <c r="A190" s="494">
        <v>3</v>
      </c>
      <c r="B190" s="493">
        <v>1</v>
      </c>
      <c r="C190" s="493">
        <v>1</v>
      </c>
      <c r="D190" s="493">
        <v>2</v>
      </c>
      <c r="E190" s="493"/>
      <c r="F190" s="492"/>
      <c r="G190" s="519" t="s">
        <v>142</v>
      </c>
      <c r="H190" s="466">
        <v>157</v>
      </c>
      <c r="I190" s="491">
        <f>I191</f>
        <v>0</v>
      </c>
      <c r="J190" s="490">
        <f>J191</f>
        <v>0</v>
      </c>
      <c r="K190" s="489">
        <f>K191</f>
        <v>0</v>
      </c>
      <c r="L190" s="491">
        <f>L191</f>
        <v>0</v>
      </c>
    </row>
    <row r="191" spans="1:12" hidden="1">
      <c r="A191" s="477">
        <v>3</v>
      </c>
      <c r="B191" s="476">
        <v>1</v>
      </c>
      <c r="C191" s="476">
        <v>1</v>
      </c>
      <c r="D191" s="476">
        <v>2</v>
      </c>
      <c r="E191" s="476">
        <v>1</v>
      </c>
      <c r="F191" s="475"/>
      <c r="G191" s="519" t="s">
        <v>142</v>
      </c>
      <c r="H191" s="466">
        <v>158</v>
      </c>
      <c r="I191" s="481">
        <f>SUM(I192:I194)</f>
        <v>0</v>
      </c>
      <c r="J191" s="487">
        <f>SUM(J192:J194)</f>
        <v>0</v>
      </c>
      <c r="K191" s="486">
        <f>SUM(K192:K194)</f>
        <v>0</v>
      </c>
      <c r="L191" s="481">
        <f>SUM(L192:L194)</f>
        <v>0</v>
      </c>
    </row>
    <row r="192" spans="1:12" hidden="1">
      <c r="A192" s="494">
        <v>3</v>
      </c>
      <c r="B192" s="493">
        <v>1</v>
      </c>
      <c r="C192" s="493">
        <v>1</v>
      </c>
      <c r="D192" s="493">
        <v>2</v>
      </c>
      <c r="E192" s="493">
        <v>1</v>
      </c>
      <c r="F192" s="492">
        <v>1</v>
      </c>
      <c r="G192" s="519" t="s">
        <v>143</v>
      </c>
      <c r="H192" s="466">
        <v>159</v>
      </c>
      <c r="I192" s="528">
        <v>0</v>
      </c>
      <c r="J192" s="528">
        <v>0</v>
      </c>
      <c r="K192" s="528">
        <v>0</v>
      </c>
      <c r="L192" s="480">
        <v>0</v>
      </c>
    </row>
    <row r="193" spans="1:12" hidden="1">
      <c r="A193" s="477">
        <v>3</v>
      </c>
      <c r="B193" s="476">
        <v>1</v>
      </c>
      <c r="C193" s="476">
        <v>1</v>
      </c>
      <c r="D193" s="476">
        <v>2</v>
      </c>
      <c r="E193" s="476">
        <v>1</v>
      </c>
      <c r="F193" s="475">
        <v>2</v>
      </c>
      <c r="G193" s="474" t="s">
        <v>144</v>
      </c>
      <c r="H193" s="466">
        <v>160</v>
      </c>
      <c r="I193" s="473">
        <v>0</v>
      </c>
      <c r="J193" s="473">
        <v>0</v>
      </c>
      <c r="K193" s="473">
        <v>0</v>
      </c>
      <c r="L193" s="473">
        <v>0</v>
      </c>
    </row>
    <row r="194" spans="1:12" ht="25.5" hidden="1" customHeight="1">
      <c r="A194" s="494">
        <v>3</v>
      </c>
      <c r="B194" s="493">
        <v>1</v>
      </c>
      <c r="C194" s="493">
        <v>1</v>
      </c>
      <c r="D194" s="493">
        <v>2</v>
      </c>
      <c r="E194" s="493">
        <v>1</v>
      </c>
      <c r="F194" s="492">
        <v>3</v>
      </c>
      <c r="G194" s="519" t="s">
        <v>145</v>
      </c>
      <c r="H194" s="466">
        <v>161</v>
      </c>
      <c r="I194" s="528">
        <v>0</v>
      </c>
      <c r="J194" s="528">
        <v>0</v>
      </c>
      <c r="K194" s="528">
        <v>0</v>
      </c>
      <c r="L194" s="480">
        <v>0</v>
      </c>
    </row>
    <row r="195" spans="1:12" hidden="1">
      <c r="A195" s="477">
        <v>3</v>
      </c>
      <c r="B195" s="476">
        <v>1</v>
      </c>
      <c r="C195" s="476">
        <v>1</v>
      </c>
      <c r="D195" s="476">
        <v>3</v>
      </c>
      <c r="E195" s="476"/>
      <c r="F195" s="475"/>
      <c r="G195" s="474" t="s">
        <v>146</v>
      </c>
      <c r="H195" s="466">
        <v>162</v>
      </c>
      <c r="I195" s="481">
        <f>I196</f>
        <v>0</v>
      </c>
      <c r="J195" s="487">
        <f>J196</f>
        <v>0</v>
      </c>
      <c r="K195" s="486">
        <f>K196</f>
        <v>0</v>
      </c>
      <c r="L195" s="481">
        <f>L196</f>
        <v>0</v>
      </c>
    </row>
    <row r="196" spans="1:12" hidden="1">
      <c r="A196" s="477">
        <v>3</v>
      </c>
      <c r="B196" s="476">
        <v>1</v>
      </c>
      <c r="C196" s="476">
        <v>1</v>
      </c>
      <c r="D196" s="476">
        <v>3</v>
      </c>
      <c r="E196" s="476">
        <v>1</v>
      </c>
      <c r="F196" s="475"/>
      <c r="G196" s="474" t="s">
        <v>146</v>
      </c>
      <c r="H196" s="466">
        <v>163</v>
      </c>
      <c r="I196" s="481">
        <f>SUM(I197:I200)</f>
        <v>0</v>
      </c>
      <c r="J196" s="481">
        <f>SUM(J197:J200)</f>
        <v>0</v>
      </c>
      <c r="K196" s="481">
        <f>SUM(K197:K200)</f>
        <v>0</v>
      </c>
      <c r="L196" s="481">
        <f>SUM(L197:L200)</f>
        <v>0</v>
      </c>
    </row>
    <row r="197" spans="1:12" hidden="1">
      <c r="A197" s="477">
        <v>3</v>
      </c>
      <c r="B197" s="476">
        <v>1</v>
      </c>
      <c r="C197" s="476">
        <v>1</v>
      </c>
      <c r="D197" s="476">
        <v>3</v>
      </c>
      <c r="E197" s="476">
        <v>1</v>
      </c>
      <c r="F197" s="475">
        <v>1</v>
      </c>
      <c r="G197" s="474" t="s">
        <v>147</v>
      </c>
      <c r="H197" s="466">
        <v>164</v>
      </c>
      <c r="I197" s="473">
        <v>0</v>
      </c>
      <c r="J197" s="473">
        <v>0</v>
      </c>
      <c r="K197" s="473">
        <v>0</v>
      </c>
      <c r="L197" s="480">
        <v>0</v>
      </c>
    </row>
    <row r="198" spans="1:12" hidden="1">
      <c r="A198" s="477">
        <v>3</v>
      </c>
      <c r="B198" s="476">
        <v>1</v>
      </c>
      <c r="C198" s="476">
        <v>1</v>
      </c>
      <c r="D198" s="476">
        <v>3</v>
      </c>
      <c r="E198" s="476">
        <v>1</v>
      </c>
      <c r="F198" s="475">
        <v>2</v>
      </c>
      <c r="G198" s="474" t="s">
        <v>148</v>
      </c>
      <c r="H198" s="466">
        <v>165</v>
      </c>
      <c r="I198" s="528">
        <v>0</v>
      </c>
      <c r="J198" s="473">
        <v>0</v>
      </c>
      <c r="K198" s="473">
        <v>0</v>
      </c>
      <c r="L198" s="473">
        <v>0</v>
      </c>
    </row>
    <row r="199" spans="1:12" hidden="1">
      <c r="A199" s="477">
        <v>3</v>
      </c>
      <c r="B199" s="476">
        <v>1</v>
      </c>
      <c r="C199" s="476">
        <v>1</v>
      </c>
      <c r="D199" s="476">
        <v>3</v>
      </c>
      <c r="E199" s="476">
        <v>1</v>
      </c>
      <c r="F199" s="475">
        <v>3</v>
      </c>
      <c r="G199" s="478" t="s">
        <v>149</v>
      </c>
      <c r="H199" s="466">
        <v>166</v>
      </c>
      <c r="I199" s="528">
        <v>0</v>
      </c>
      <c r="J199" s="504">
        <v>0</v>
      </c>
      <c r="K199" s="504">
        <v>0</v>
      </c>
      <c r="L199" s="504">
        <v>0</v>
      </c>
    </row>
    <row r="200" spans="1:12" ht="26.25" hidden="1" customHeight="1">
      <c r="A200" s="484">
        <v>3</v>
      </c>
      <c r="B200" s="483">
        <v>1</v>
      </c>
      <c r="C200" s="483">
        <v>1</v>
      </c>
      <c r="D200" s="483">
        <v>3</v>
      </c>
      <c r="E200" s="483">
        <v>1</v>
      </c>
      <c r="F200" s="482">
        <v>4</v>
      </c>
      <c r="G200" s="531" t="s">
        <v>150</v>
      </c>
      <c r="H200" s="466">
        <v>167</v>
      </c>
      <c r="I200" s="530">
        <v>0</v>
      </c>
      <c r="J200" s="529">
        <v>0</v>
      </c>
      <c r="K200" s="473">
        <v>0</v>
      </c>
      <c r="L200" s="473">
        <v>0</v>
      </c>
    </row>
    <row r="201" spans="1:12" hidden="1">
      <c r="A201" s="484">
        <v>3</v>
      </c>
      <c r="B201" s="483">
        <v>1</v>
      </c>
      <c r="C201" s="483">
        <v>1</v>
      </c>
      <c r="D201" s="483">
        <v>4</v>
      </c>
      <c r="E201" s="483"/>
      <c r="F201" s="482"/>
      <c r="G201" s="488" t="s">
        <v>151</v>
      </c>
      <c r="H201" s="466">
        <v>168</v>
      </c>
      <c r="I201" s="481">
        <f>I202</f>
        <v>0</v>
      </c>
      <c r="J201" s="527">
        <f>J202</f>
        <v>0</v>
      </c>
      <c r="K201" s="526">
        <f>K202</f>
        <v>0</v>
      </c>
      <c r="L201" s="525">
        <f>L202</f>
        <v>0</v>
      </c>
    </row>
    <row r="202" spans="1:12" hidden="1">
      <c r="A202" s="477">
        <v>3</v>
      </c>
      <c r="B202" s="476">
        <v>1</v>
      </c>
      <c r="C202" s="476">
        <v>1</v>
      </c>
      <c r="D202" s="476">
        <v>4</v>
      </c>
      <c r="E202" s="476">
        <v>1</v>
      </c>
      <c r="F202" s="475"/>
      <c r="G202" s="488" t="s">
        <v>151</v>
      </c>
      <c r="H202" s="466">
        <v>169</v>
      </c>
      <c r="I202" s="491">
        <f>SUM(I203:I205)</f>
        <v>0</v>
      </c>
      <c r="J202" s="487">
        <f>SUM(J203:J205)</f>
        <v>0</v>
      </c>
      <c r="K202" s="486">
        <f>SUM(K203:K205)</f>
        <v>0</v>
      </c>
      <c r="L202" s="481">
        <f>SUM(L203:L205)</f>
        <v>0</v>
      </c>
    </row>
    <row r="203" spans="1:12" hidden="1">
      <c r="A203" s="477">
        <v>3</v>
      </c>
      <c r="B203" s="476">
        <v>1</v>
      </c>
      <c r="C203" s="476">
        <v>1</v>
      </c>
      <c r="D203" s="476">
        <v>4</v>
      </c>
      <c r="E203" s="476">
        <v>1</v>
      </c>
      <c r="F203" s="475">
        <v>1</v>
      </c>
      <c r="G203" s="474" t="s">
        <v>152</v>
      </c>
      <c r="H203" s="466">
        <v>170</v>
      </c>
      <c r="I203" s="473">
        <v>0</v>
      </c>
      <c r="J203" s="473">
        <v>0</v>
      </c>
      <c r="K203" s="473">
        <v>0</v>
      </c>
      <c r="L203" s="480">
        <v>0</v>
      </c>
    </row>
    <row r="204" spans="1:12" ht="25.5" hidden="1" customHeight="1">
      <c r="A204" s="494">
        <v>3</v>
      </c>
      <c r="B204" s="493">
        <v>1</v>
      </c>
      <c r="C204" s="493">
        <v>1</v>
      </c>
      <c r="D204" s="493">
        <v>4</v>
      </c>
      <c r="E204" s="493">
        <v>1</v>
      </c>
      <c r="F204" s="492">
        <v>2</v>
      </c>
      <c r="G204" s="519" t="s">
        <v>532</v>
      </c>
      <c r="H204" s="466">
        <v>171</v>
      </c>
      <c r="I204" s="528">
        <v>0</v>
      </c>
      <c r="J204" s="528">
        <v>0</v>
      </c>
      <c r="K204" s="510">
        <v>0</v>
      </c>
      <c r="L204" s="473">
        <v>0</v>
      </c>
    </row>
    <row r="205" spans="1:12" hidden="1">
      <c r="A205" s="477">
        <v>3</v>
      </c>
      <c r="B205" s="476">
        <v>1</v>
      </c>
      <c r="C205" s="476">
        <v>1</v>
      </c>
      <c r="D205" s="476">
        <v>4</v>
      </c>
      <c r="E205" s="476">
        <v>1</v>
      </c>
      <c r="F205" s="475">
        <v>3</v>
      </c>
      <c r="G205" s="474" t="s">
        <v>154</v>
      </c>
      <c r="H205" s="466">
        <v>172</v>
      </c>
      <c r="I205" s="528">
        <v>0</v>
      </c>
      <c r="J205" s="528">
        <v>0</v>
      </c>
      <c r="K205" s="528">
        <v>0</v>
      </c>
      <c r="L205" s="473">
        <v>0</v>
      </c>
    </row>
    <row r="206" spans="1:12" ht="25.5" hidden="1" customHeight="1">
      <c r="A206" s="477">
        <v>3</v>
      </c>
      <c r="B206" s="476">
        <v>1</v>
      </c>
      <c r="C206" s="476">
        <v>1</v>
      </c>
      <c r="D206" s="476">
        <v>5</v>
      </c>
      <c r="E206" s="476"/>
      <c r="F206" s="475"/>
      <c r="G206" s="474" t="s">
        <v>155</v>
      </c>
      <c r="H206" s="466">
        <v>173</v>
      </c>
      <c r="I206" s="481">
        <f t="shared" ref="I206:L207" si="19">I207</f>
        <v>0</v>
      </c>
      <c r="J206" s="487">
        <f t="shared" si="19"/>
        <v>0</v>
      </c>
      <c r="K206" s="486">
        <f t="shared" si="19"/>
        <v>0</v>
      </c>
      <c r="L206" s="481">
        <f t="shared" si="19"/>
        <v>0</v>
      </c>
    </row>
    <row r="207" spans="1:12" ht="25.5" hidden="1" customHeight="1">
      <c r="A207" s="484">
        <v>3</v>
      </c>
      <c r="B207" s="483">
        <v>1</v>
      </c>
      <c r="C207" s="483">
        <v>1</v>
      </c>
      <c r="D207" s="483">
        <v>5</v>
      </c>
      <c r="E207" s="483">
        <v>1</v>
      </c>
      <c r="F207" s="482"/>
      <c r="G207" s="474" t="s">
        <v>155</v>
      </c>
      <c r="H207" s="466">
        <v>174</v>
      </c>
      <c r="I207" s="486">
        <f t="shared" si="19"/>
        <v>0</v>
      </c>
      <c r="J207" s="486">
        <f t="shared" si="19"/>
        <v>0</v>
      </c>
      <c r="K207" s="486">
        <f t="shared" si="19"/>
        <v>0</v>
      </c>
      <c r="L207" s="486">
        <f t="shared" si="19"/>
        <v>0</v>
      </c>
    </row>
    <row r="208" spans="1:12" ht="25.5" hidden="1" customHeight="1">
      <c r="A208" s="477">
        <v>3</v>
      </c>
      <c r="B208" s="476">
        <v>1</v>
      </c>
      <c r="C208" s="476">
        <v>1</v>
      </c>
      <c r="D208" s="476">
        <v>5</v>
      </c>
      <c r="E208" s="476">
        <v>1</v>
      </c>
      <c r="F208" s="475">
        <v>1</v>
      </c>
      <c r="G208" s="474" t="s">
        <v>155</v>
      </c>
      <c r="H208" s="466">
        <v>175</v>
      </c>
      <c r="I208" s="528">
        <v>0</v>
      </c>
      <c r="J208" s="473">
        <v>0</v>
      </c>
      <c r="K208" s="473">
        <v>0</v>
      </c>
      <c r="L208" s="473">
        <v>0</v>
      </c>
    </row>
    <row r="209" spans="1:15" ht="25.5" hidden="1" customHeight="1">
      <c r="A209" s="484">
        <v>3</v>
      </c>
      <c r="B209" s="483">
        <v>1</v>
      </c>
      <c r="C209" s="483">
        <v>2</v>
      </c>
      <c r="D209" s="483"/>
      <c r="E209" s="483"/>
      <c r="F209" s="482"/>
      <c r="G209" s="488" t="s">
        <v>156</v>
      </c>
      <c r="H209" s="466">
        <v>176</v>
      </c>
      <c r="I209" s="481">
        <f t="shared" ref="I209:L210" si="20">I210</f>
        <v>0</v>
      </c>
      <c r="J209" s="527">
        <f t="shared" si="20"/>
        <v>0</v>
      </c>
      <c r="K209" s="526">
        <f t="shared" si="20"/>
        <v>0</v>
      </c>
      <c r="L209" s="525">
        <f t="shared" si="20"/>
        <v>0</v>
      </c>
    </row>
    <row r="210" spans="1:15" ht="25.5" hidden="1" customHeight="1">
      <c r="A210" s="477">
        <v>3</v>
      </c>
      <c r="B210" s="476">
        <v>1</v>
      </c>
      <c r="C210" s="476">
        <v>2</v>
      </c>
      <c r="D210" s="476">
        <v>1</v>
      </c>
      <c r="E210" s="476"/>
      <c r="F210" s="475"/>
      <c r="G210" s="488" t="s">
        <v>156</v>
      </c>
      <c r="H210" s="466">
        <v>177</v>
      </c>
      <c r="I210" s="491">
        <f t="shared" si="20"/>
        <v>0</v>
      </c>
      <c r="J210" s="487">
        <f t="shared" si="20"/>
        <v>0</v>
      </c>
      <c r="K210" s="486">
        <f t="shared" si="20"/>
        <v>0</v>
      </c>
      <c r="L210" s="481">
        <f t="shared" si="20"/>
        <v>0</v>
      </c>
    </row>
    <row r="211" spans="1:15" ht="25.5" hidden="1" customHeight="1">
      <c r="A211" s="494">
        <v>3</v>
      </c>
      <c r="B211" s="493">
        <v>1</v>
      </c>
      <c r="C211" s="493">
        <v>2</v>
      </c>
      <c r="D211" s="493">
        <v>1</v>
      </c>
      <c r="E211" s="493">
        <v>1</v>
      </c>
      <c r="F211" s="492"/>
      <c r="G211" s="488" t="s">
        <v>156</v>
      </c>
      <c r="H211" s="466">
        <v>178</v>
      </c>
      <c r="I211" s="481">
        <f>SUM(I212:I215)</f>
        <v>0</v>
      </c>
      <c r="J211" s="490">
        <f>SUM(J212:J215)</f>
        <v>0</v>
      </c>
      <c r="K211" s="489">
        <f>SUM(K212:K215)</f>
        <v>0</v>
      </c>
      <c r="L211" s="491">
        <f>SUM(L212:L215)</f>
        <v>0</v>
      </c>
    </row>
    <row r="212" spans="1:15" ht="38.25" hidden="1" customHeight="1">
      <c r="A212" s="477">
        <v>3</v>
      </c>
      <c r="B212" s="476">
        <v>1</v>
      </c>
      <c r="C212" s="476">
        <v>2</v>
      </c>
      <c r="D212" s="476">
        <v>1</v>
      </c>
      <c r="E212" s="476">
        <v>1</v>
      </c>
      <c r="F212" s="475">
        <v>2</v>
      </c>
      <c r="G212" s="474" t="s">
        <v>531</v>
      </c>
      <c r="H212" s="466">
        <v>179</v>
      </c>
      <c r="I212" s="473">
        <v>0</v>
      </c>
      <c r="J212" s="473">
        <v>0</v>
      </c>
      <c r="K212" s="473">
        <v>0</v>
      </c>
      <c r="L212" s="473">
        <v>0</v>
      </c>
    </row>
    <row r="213" spans="1:15" hidden="1">
      <c r="A213" s="477">
        <v>3</v>
      </c>
      <c r="B213" s="476">
        <v>1</v>
      </c>
      <c r="C213" s="476">
        <v>2</v>
      </c>
      <c r="D213" s="477">
        <v>1</v>
      </c>
      <c r="E213" s="476">
        <v>1</v>
      </c>
      <c r="F213" s="475">
        <v>3</v>
      </c>
      <c r="G213" s="474" t="s">
        <v>158</v>
      </c>
      <c r="H213" s="466">
        <v>180</v>
      </c>
      <c r="I213" s="473">
        <v>0</v>
      </c>
      <c r="J213" s="473">
        <v>0</v>
      </c>
      <c r="K213" s="473">
        <v>0</v>
      </c>
      <c r="L213" s="473">
        <v>0</v>
      </c>
    </row>
    <row r="214" spans="1:15" ht="25.5" hidden="1" customHeight="1">
      <c r="A214" s="477">
        <v>3</v>
      </c>
      <c r="B214" s="476">
        <v>1</v>
      </c>
      <c r="C214" s="476">
        <v>2</v>
      </c>
      <c r="D214" s="477">
        <v>1</v>
      </c>
      <c r="E214" s="476">
        <v>1</v>
      </c>
      <c r="F214" s="475">
        <v>4</v>
      </c>
      <c r="G214" s="474" t="s">
        <v>159</v>
      </c>
      <c r="H214" s="466">
        <v>181</v>
      </c>
      <c r="I214" s="473">
        <v>0</v>
      </c>
      <c r="J214" s="473">
        <v>0</v>
      </c>
      <c r="K214" s="473">
        <v>0</v>
      </c>
      <c r="L214" s="473">
        <v>0</v>
      </c>
    </row>
    <row r="215" spans="1:15" hidden="1">
      <c r="A215" s="484">
        <v>3</v>
      </c>
      <c r="B215" s="509">
        <v>1</v>
      </c>
      <c r="C215" s="509">
        <v>2</v>
      </c>
      <c r="D215" s="503">
        <v>1</v>
      </c>
      <c r="E215" s="509">
        <v>1</v>
      </c>
      <c r="F215" s="502">
        <v>5</v>
      </c>
      <c r="G215" s="498" t="s">
        <v>160</v>
      </c>
      <c r="H215" s="466">
        <v>182</v>
      </c>
      <c r="I215" s="473">
        <v>0</v>
      </c>
      <c r="J215" s="473">
        <v>0</v>
      </c>
      <c r="K215" s="473">
        <v>0</v>
      </c>
      <c r="L215" s="480">
        <v>0</v>
      </c>
    </row>
    <row r="216" spans="1:15" hidden="1">
      <c r="A216" s="477">
        <v>3</v>
      </c>
      <c r="B216" s="476">
        <v>1</v>
      </c>
      <c r="C216" s="476">
        <v>3</v>
      </c>
      <c r="D216" s="477"/>
      <c r="E216" s="476"/>
      <c r="F216" s="475"/>
      <c r="G216" s="474" t="s">
        <v>161</v>
      </c>
      <c r="H216" s="466">
        <v>183</v>
      </c>
      <c r="I216" s="481">
        <f>SUM(I217+I220)</f>
        <v>0</v>
      </c>
      <c r="J216" s="487">
        <f>SUM(J217+J220)</f>
        <v>0</v>
      </c>
      <c r="K216" s="486">
        <f>SUM(K217+K220)</f>
        <v>0</v>
      </c>
      <c r="L216" s="481">
        <f>SUM(L217+L220)</f>
        <v>0</v>
      </c>
    </row>
    <row r="217" spans="1:15" ht="25.5" hidden="1" customHeight="1">
      <c r="A217" s="494">
        <v>3</v>
      </c>
      <c r="B217" s="493">
        <v>1</v>
      </c>
      <c r="C217" s="493">
        <v>3</v>
      </c>
      <c r="D217" s="494">
        <v>1</v>
      </c>
      <c r="E217" s="477"/>
      <c r="F217" s="492"/>
      <c r="G217" s="519" t="s">
        <v>162</v>
      </c>
      <c r="H217" s="466">
        <v>184</v>
      </c>
      <c r="I217" s="491">
        <f t="shared" ref="I217:L218" si="21">I218</f>
        <v>0</v>
      </c>
      <c r="J217" s="490">
        <f t="shared" si="21"/>
        <v>0</v>
      </c>
      <c r="K217" s="489">
        <f t="shared" si="21"/>
        <v>0</v>
      </c>
      <c r="L217" s="491">
        <f t="shared" si="21"/>
        <v>0</v>
      </c>
    </row>
    <row r="218" spans="1:15" ht="25.5" hidden="1" customHeight="1">
      <c r="A218" s="477">
        <v>3</v>
      </c>
      <c r="B218" s="476">
        <v>1</v>
      </c>
      <c r="C218" s="476">
        <v>3</v>
      </c>
      <c r="D218" s="477">
        <v>1</v>
      </c>
      <c r="E218" s="477">
        <v>1</v>
      </c>
      <c r="F218" s="475"/>
      <c r="G218" s="519" t="s">
        <v>162</v>
      </c>
      <c r="H218" s="466">
        <v>185</v>
      </c>
      <c r="I218" s="481">
        <f t="shared" si="21"/>
        <v>0</v>
      </c>
      <c r="J218" s="487">
        <f t="shared" si="21"/>
        <v>0</v>
      </c>
      <c r="K218" s="486">
        <f t="shared" si="21"/>
        <v>0</v>
      </c>
      <c r="L218" s="481">
        <f t="shared" si="21"/>
        <v>0</v>
      </c>
    </row>
    <row r="219" spans="1:15" ht="25.5" hidden="1" customHeight="1">
      <c r="A219" s="477">
        <v>3</v>
      </c>
      <c r="B219" s="474">
        <v>1</v>
      </c>
      <c r="C219" s="477">
        <v>3</v>
      </c>
      <c r="D219" s="476">
        <v>1</v>
      </c>
      <c r="E219" s="476">
        <v>1</v>
      </c>
      <c r="F219" s="475">
        <v>1</v>
      </c>
      <c r="G219" s="519" t="s">
        <v>162</v>
      </c>
      <c r="H219" s="466">
        <v>186</v>
      </c>
      <c r="I219" s="480">
        <v>0</v>
      </c>
      <c r="J219" s="480">
        <v>0</v>
      </c>
      <c r="K219" s="480">
        <v>0</v>
      </c>
      <c r="L219" s="480">
        <v>0</v>
      </c>
    </row>
    <row r="220" spans="1:15" hidden="1">
      <c r="A220" s="477">
        <v>3</v>
      </c>
      <c r="B220" s="474">
        <v>1</v>
      </c>
      <c r="C220" s="477">
        <v>3</v>
      </c>
      <c r="D220" s="476">
        <v>2</v>
      </c>
      <c r="E220" s="476"/>
      <c r="F220" s="475"/>
      <c r="G220" s="474" t="s">
        <v>163</v>
      </c>
      <c r="H220" s="466">
        <v>187</v>
      </c>
      <c r="I220" s="481">
        <f>I221</f>
        <v>0</v>
      </c>
      <c r="J220" s="487">
        <f>J221</f>
        <v>0</v>
      </c>
      <c r="K220" s="486">
        <f>K221</f>
        <v>0</v>
      </c>
      <c r="L220" s="481">
        <f>L221</f>
        <v>0</v>
      </c>
    </row>
    <row r="221" spans="1:15" hidden="1">
      <c r="A221" s="494">
        <v>3</v>
      </c>
      <c r="B221" s="519">
        <v>1</v>
      </c>
      <c r="C221" s="494">
        <v>3</v>
      </c>
      <c r="D221" s="493">
        <v>2</v>
      </c>
      <c r="E221" s="493">
        <v>1</v>
      </c>
      <c r="F221" s="492"/>
      <c r="G221" s="474" t="s">
        <v>163</v>
      </c>
      <c r="H221" s="466">
        <v>188</v>
      </c>
      <c r="I221" s="481">
        <f>SUM(I222:I227)</f>
        <v>0</v>
      </c>
      <c r="J221" s="481">
        <f>SUM(J222:J227)</f>
        <v>0</v>
      </c>
      <c r="K221" s="481">
        <f>SUM(K222:K227)</f>
        <v>0</v>
      </c>
      <c r="L221" s="481">
        <f>SUM(L222:L227)</f>
        <v>0</v>
      </c>
      <c r="M221" s="524"/>
      <c r="N221" s="524"/>
      <c r="O221" s="524"/>
    </row>
    <row r="222" spans="1:15" hidden="1">
      <c r="A222" s="477">
        <v>3</v>
      </c>
      <c r="B222" s="474">
        <v>1</v>
      </c>
      <c r="C222" s="477">
        <v>3</v>
      </c>
      <c r="D222" s="476">
        <v>2</v>
      </c>
      <c r="E222" s="476">
        <v>1</v>
      </c>
      <c r="F222" s="475">
        <v>1</v>
      </c>
      <c r="G222" s="474" t="s">
        <v>164</v>
      </c>
      <c r="H222" s="466">
        <v>189</v>
      </c>
      <c r="I222" s="473">
        <v>0</v>
      </c>
      <c r="J222" s="473">
        <v>0</v>
      </c>
      <c r="K222" s="473">
        <v>0</v>
      </c>
      <c r="L222" s="480">
        <v>0</v>
      </c>
    </row>
    <row r="223" spans="1:15" ht="25.5" hidden="1" customHeight="1">
      <c r="A223" s="477">
        <v>3</v>
      </c>
      <c r="B223" s="474">
        <v>1</v>
      </c>
      <c r="C223" s="477">
        <v>3</v>
      </c>
      <c r="D223" s="476">
        <v>2</v>
      </c>
      <c r="E223" s="476">
        <v>1</v>
      </c>
      <c r="F223" s="475">
        <v>2</v>
      </c>
      <c r="G223" s="474" t="s">
        <v>165</v>
      </c>
      <c r="H223" s="466">
        <v>190</v>
      </c>
      <c r="I223" s="473">
        <v>0</v>
      </c>
      <c r="J223" s="473">
        <v>0</v>
      </c>
      <c r="K223" s="473">
        <v>0</v>
      </c>
      <c r="L223" s="473">
        <v>0</v>
      </c>
    </row>
    <row r="224" spans="1:15" hidden="1">
      <c r="A224" s="477">
        <v>3</v>
      </c>
      <c r="B224" s="474">
        <v>1</v>
      </c>
      <c r="C224" s="477">
        <v>3</v>
      </c>
      <c r="D224" s="476">
        <v>2</v>
      </c>
      <c r="E224" s="476">
        <v>1</v>
      </c>
      <c r="F224" s="475">
        <v>3</v>
      </c>
      <c r="G224" s="474" t="s">
        <v>166</v>
      </c>
      <c r="H224" s="466">
        <v>191</v>
      </c>
      <c r="I224" s="473">
        <v>0</v>
      </c>
      <c r="J224" s="473">
        <v>0</v>
      </c>
      <c r="K224" s="473">
        <v>0</v>
      </c>
      <c r="L224" s="473">
        <v>0</v>
      </c>
    </row>
    <row r="225" spans="1:12" ht="25.5" hidden="1" customHeight="1">
      <c r="A225" s="477">
        <v>3</v>
      </c>
      <c r="B225" s="474">
        <v>1</v>
      </c>
      <c r="C225" s="477">
        <v>3</v>
      </c>
      <c r="D225" s="476">
        <v>2</v>
      </c>
      <c r="E225" s="476">
        <v>1</v>
      </c>
      <c r="F225" s="475">
        <v>4</v>
      </c>
      <c r="G225" s="474" t="s">
        <v>530</v>
      </c>
      <c r="H225" s="466">
        <v>192</v>
      </c>
      <c r="I225" s="473">
        <v>0</v>
      </c>
      <c r="J225" s="473">
        <v>0</v>
      </c>
      <c r="K225" s="473">
        <v>0</v>
      </c>
      <c r="L225" s="480">
        <v>0</v>
      </c>
    </row>
    <row r="226" spans="1:12" hidden="1">
      <c r="A226" s="477">
        <v>3</v>
      </c>
      <c r="B226" s="474">
        <v>1</v>
      </c>
      <c r="C226" s="477">
        <v>3</v>
      </c>
      <c r="D226" s="476">
        <v>2</v>
      </c>
      <c r="E226" s="476">
        <v>1</v>
      </c>
      <c r="F226" s="475">
        <v>5</v>
      </c>
      <c r="G226" s="519" t="s">
        <v>168</v>
      </c>
      <c r="H226" s="466">
        <v>193</v>
      </c>
      <c r="I226" s="473">
        <v>0</v>
      </c>
      <c r="J226" s="473">
        <v>0</v>
      </c>
      <c r="K226" s="473">
        <v>0</v>
      </c>
      <c r="L226" s="473">
        <v>0</v>
      </c>
    </row>
    <row r="227" spans="1:12" hidden="1">
      <c r="A227" s="477">
        <v>3</v>
      </c>
      <c r="B227" s="474">
        <v>1</v>
      </c>
      <c r="C227" s="477">
        <v>3</v>
      </c>
      <c r="D227" s="476">
        <v>2</v>
      </c>
      <c r="E227" s="476">
        <v>1</v>
      </c>
      <c r="F227" s="475">
        <v>6</v>
      </c>
      <c r="G227" s="519" t="s">
        <v>163</v>
      </c>
      <c r="H227" s="466">
        <v>194</v>
      </c>
      <c r="I227" s="473">
        <v>0</v>
      </c>
      <c r="J227" s="473">
        <v>0</v>
      </c>
      <c r="K227" s="473">
        <v>0</v>
      </c>
      <c r="L227" s="480">
        <v>0</v>
      </c>
    </row>
    <row r="228" spans="1:12" ht="25.5" hidden="1" customHeight="1">
      <c r="A228" s="494">
        <v>3</v>
      </c>
      <c r="B228" s="493">
        <v>1</v>
      </c>
      <c r="C228" s="493">
        <v>4</v>
      </c>
      <c r="D228" s="493"/>
      <c r="E228" s="493"/>
      <c r="F228" s="492"/>
      <c r="G228" s="519" t="s">
        <v>169</v>
      </c>
      <c r="H228" s="466">
        <v>195</v>
      </c>
      <c r="I228" s="491">
        <f t="shared" ref="I228:L230" si="22">I229</f>
        <v>0</v>
      </c>
      <c r="J228" s="490">
        <f t="shared" si="22"/>
        <v>0</v>
      </c>
      <c r="K228" s="489">
        <f t="shared" si="22"/>
        <v>0</v>
      </c>
      <c r="L228" s="489">
        <f t="shared" si="22"/>
        <v>0</v>
      </c>
    </row>
    <row r="229" spans="1:12" ht="25.5" hidden="1" customHeight="1">
      <c r="A229" s="484">
        <v>3</v>
      </c>
      <c r="B229" s="509">
        <v>1</v>
      </c>
      <c r="C229" s="509">
        <v>4</v>
      </c>
      <c r="D229" s="509">
        <v>1</v>
      </c>
      <c r="E229" s="509"/>
      <c r="F229" s="502"/>
      <c r="G229" s="519" t="s">
        <v>169</v>
      </c>
      <c r="H229" s="466">
        <v>196</v>
      </c>
      <c r="I229" s="501">
        <f t="shared" si="22"/>
        <v>0</v>
      </c>
      <c r="J229" s="522">
        <f t="shared" si="22"/>
        <v>0</v>
      </c>
      <c r="K229" s="499">
        <f t="shared" si="22"/>
        <v>0</v>
      </c>
      <c r="L229" s="499">
        <f t="shared" si="22"/>
        <v>0</v>
      </c>
    </row>
    <row r="230" spans="1:12" ht="25.5" hidden="1" customHeight="1">
      <c r="A230" s="477">
        <v>3</v>
      </c>
      <c r="B230" s="476">
        <v>1</v>
      </c>
      <c r="C230" s="476">
        <v>4</v>
      </c>
      <c r="D230" s="476">
        <v>1</v>
      </c>
      <c r="E230" s="476">
        <v>1</v>
      </c>
      <c r="F230" s="475"/>
      <c r="G230" s="519" t="s">
        <v>170</v>
      </c>
      <c r="H230" s="466">
        <v>197</v>
      </c>
      <c r="I230" s="481">
        <f t="shared" si="22"/>
        <v>0</v>
      </c>
      <c r="J230" s="487">
        <f t="shared" si="22"/>
        <v>0</v>
      </c>
      <c r="K230" s="486">
        <f t="shared" si="22"/>
        <v>0</v>
      </c>
      <c r="L230" s="486">
        <f t="shared" si="22"/>
        <v>0</v>
      </c>
    </row>
    <row r="231" spans="1:12" ht="25.5" hidden="1" customHeight="1">
      <c r="A231" s="478">
        <v>3</v>
      </c>
      <c r="B231" s="477">
        <v>1</v>
      </c>
      <c r="C231" s="476">
        <v>4</v>
      </c>
      <c r="D231" s="476">
        <v>1</v>
      </c>
      <c r="E231" s="476">
        <v>1</v>
      </c>
      <c r="F231" s="475">
        <v>1</v>
      </c>
      <c r="G231" s="519" t="s">
        <v>170</v>
      </c>
      <c r="H231" s="466">
        <v>198</v>
      </c>
      <c r="I231" s="473">
        <v>0</v>
      </c>
      <c r="J231" s="473">
        <v>0</v>
      </c>
      <c r="K231" s="473">
        <v>0</v>
      </c>
      <c r="L231" s="473">
        <v>0</v>
      </c>
    </row>
    <row r="232" spans="1:12" ht="25.5" hidden="1" customHeight="1">
      <c r="A232" s="478">
        <v>3</v>
      </c>
      <c r="B232" s="476">
        <v>1</v>
      </c>
      <c r="C232" s="476">
        <v>5</v>
      </c>
      <c r="D232" s="476"/>
      <c r="E232" s="476"/>
      <c r="F232" s="475"/>
      <c r="G232" s="474" t="s">
        <v>529</v>
      </c>
      <c r="H232" s="466">
        <v>199</v>
      </c>
      <c r="I232" s="481">
        <f t="shared" ref="I232:L233" si="23">I233</f>
        <v>0</v>
      </c>
      <c r="J232" s="481">
        <f t="shared" si="23"/>
        <v>0</v>
      </c>
      <c r="K232" s="481">
        <f t="shared" si="23"/>
        <v>0</v>
      </c>
      <c r="L232" s="481">
        <f t="shared" si="23"/>
        <v>0</v>
      </c>
    </row>
    <row r="233" spans="1:12" ht="25.5" hidden="1" customHeight="1">
      <c r="A233" s="478">
        <v>3</v>
      </c>
      <c r="B233" s="476">
        <v>1</v>
      </c>
      <c r="C233" s="476">
        <v>5</v>
      </c>
      <c r="D233" s="476">
        <v>1</v>
      </c>
      <c r="E233" s="476"/>
      <c r="F233" s="475"/>
      <c r="G233" s="474" t="s">
        <v>529</v>
      </c>
      <c r="H233" s="466">
        <v>200</v>
      </c>
      <c r="I233" s="481">
        <f t="shared" si="23"/>
        <v>0</v>
      </c>
      <c r="J233" s="481">
        <f t="shared" si="23"/>
        <v>0</v>
      </c>
      <c r="K233" s="481">
        <f t="shared" si="23"/>
        <v>0</v>
      </c>
      <c r="L233" s="481">
        <f t="shared" si="23"/>
        <v>0</v>
      </c>
    </row>
    <row r="234" spans="1:12" ht="25.5" hidden="1" customHeight="1">
      <c r="A234" s="478">
        <v>3</v>
      </c>
      <c r="B234" s="476">
        <v>1</v>
      </c>
      <c r="C234" s="476">
        <v>5</v>
      </c>
      <c r="D234" s="476">
        <v>1</v>
      </c>
      <c r="E234" s="476">
        <v>1</v>
      </c>
      <c r="F234" s="475"/>
      <c r="G234" s="474" t="s">
        <v>529</v>
      </c>
      <c r="H234" s="466">
        <v>201</v>
      </c>
      <c r="I234" s="481">
        <f>SUM(I235:I237)</f>
        <v>0</v>
      </c>
      <c r="J234" s="481">
        <f>SUM(J235:J237)</f>
        <v>0</v>
      </c>
      <c r="K234" s="481">
        <f>SUM(K235:K237)</f>
        <v>0</v>
      </c>
      <c r="L234" s="481">
        <f>SUM(L235:L237)</f>
        <v>0</v>
      </c>
    </row>
    <row r="235" spans="1:12" hidden="1">
      <c r="A235" s="478">
        <v>3</v>
      </c>
      <c r="B235" s="476">
        <v>1</v>
      </c>
      <c r="C235" s="476">
        <v>5</v>
      </c>
      <c r="D235" s="476">
        <v>1</v>
      </c>
      <c r="E235" s="476">
        <v>1</v>
      </c>
      <c r="F235" s="475">
        <v>1</v>
      </c>
      <c r="G235" s="523" t="s">
        <v>172</v>
      </c>
      <c r="H235" s="466">
        <v>202</v>
      </c>
      <c r="I235" s="473">
        <v>0</v>
      </c>
      <c r="J235" s="473">
        <v>0</v>
      </c>
      <c r="K235" s="473">
        <v>0</v>
      </c>
      <c r="L235" s="473">
        <v>0</v>
      </c>
    </row>
    <row r="236" spans="1:12" hidden="1">
      <c r="A236" s="478">
        <v>3</v>
      </c>
      <c r="B236" s="476">
        <v>1</v>
      </c>
      <c r="C236" s="476">
        <v>5</v>
      </c>
      <c r="D236" s="476">
        <v>1</v>
      </c>
      <c r="E236" s="476">
        <v>1</v>
      </c>
      <c r="F236" s="475">
        <v>2</v>
      </c>
      <c r="G236" s="523" t="s">
        <v>173</v>
      </c>
      <c r="H236" s="466">
        <v>203</v>
      </c>
      <c r="I236" s="473">
        <v>0</v>
      </c>
      <c r="J236" s="473">
        <v>0</v>
      </c>
      <c r="K236" s="473">
        <v>0</v>
      </c>
      <c r="L236" s="473">
        <v>0</v>
      </c>
    </row>
    <row r="237" spans="1:12" ht="25.5" hidden="1" customHeight="1">
      <c r="A237" s="478">
        <v>3</v>
      </c>
      <c r="B237" s="476">
        <v>1</v>
      </c>
      <c r="C237" s="476">
        <v>5</v>
      </c>
      <c r="D237" s="476">
        <v>1</v>
      </c>
      <c r="E237" s="476">
        <v>1</v>
      </c>
      <c r="F237" s="475">
        <v>3</v>
      </c>
      <c r="G237" s="523" t="s">
        <v>174</v>
      </c>
      <c r="H237" s="466">
        <v>204</v>
      </c>
      <c r="I237" s="473">
        <v>0</v>
      </c>
      <c r="J237" s="473">
        <v>0</v>
      </c>
      <c r="K237" s="473">
        <v>0</v>
      </c>
      <c r="L237" s="473">
        <v>0</v>
      </c>
    </row>
    <row r="238" spans="1:12" ht="38.25" hidden="1" customHeight="1">
      <c r="A238" s="515">
        <v>3</v>
      </c>
      <c r="B238" s="514">
        <v>2</v>
      </c>
      <c r="C238" s="514"/>
      <c r="D238" s="514"/>
      <c r="E238" s="514"/>
      <c r="F238" s="513"/>
      <c r="G238" s="512" t="s">
        <v>175</v>
      </c>
      <c r="H238" s="466">
        <v>205</v>
      </c>
      <c r="I238" s="481">
        <f>SUM(I239+I271)</f>
        <v>0</v>
      </c>
      <c r="J238" s="487">
        <f>SUM(J239+J271)</f>
        <v>0</v>
      </c>
      <c r="K238" s="486">
        <f>SUM(K239+K271)</f>
        <v>0</v>
      </c>
      <c r="L238" s="486">
        <f>SUM(L239+L271)</f>
        <v>0</v>
      </c>
    </row>
    <row r="239" spans="1:12" ht="38.25" hidden="1" customHeight="1">
      <c r="A239" s="484">
        <v>3</v>
      </c>
      <c r="B239" s="503">
        <v>2</v>
      </c>
      <c r="C239" s="509">
        <v>1</v>
      </c>
      <c r="D239" s="509"/>
      <c r="E239" s="509"/>
      <c r="F239" s="502"/>
      <c r="G239" s="498" t="s">
        <v>176</v>
      </c>
      <c r="H239" s="466">
        <v>206</v>
      </c>
      <c r="I239" s="501">
        <f>SUM(I240+I249+I253+I257+I261+I264+I267)</f>
        <v>0</v>
      </c>
      <c r="J239" s="522">
        <f>SUM(J240+J249+J253+J257+J261+J264+J267)</f>
        <v>0</v>
      </c>
      <c r="K239" s="499">
        <f>SUM(K240+K249+K253+K257+K261+K264+K267)</f>
        <v>0</v>
      </c>
      <c r="L239" s="499">
        <f>SUM(L240+L249+L253+L257+L261+L264+L267)</f>
        <v>0</v>
      </c>
    </row>
    <row r="240" spans="1:12" hidden="1">
      <c r="A240" s="477">
        <v>3</v>
      </c>
      <c r="B240" s="476">
        <v>2</v>
      </c>
      <c r="C240" s="476">
        <v>1</v>
      </c>
      <c r="D240" s="476">
        <v>1</v>
      </c>
      <c r="E240" s="476"/>
      <c r="F240" s="475"/>
      <c r="G240" s="474" t="s">
        <v>177</v>
      </c>
      <c r="H240" s="466">
        <v>207</v>
      </c>
      <c r="I240" s="501">
        <f>I241</f>
        <v>0</v>
      </c>
      <c r="J240" s="501">
        <f>J241</f>
        <v>0</v>
      </c>
      <c r="K240" s="501">
        <f>K241</f>
        <v>0</v>
      </c>
      <c r="L240" s="501">
        <f>L241</f>
        <v>0</v>
      </c>
    </row>
    <row r="241" spans="1:12" hidden="1">
      <c r="A241" s="477">
        <v>3</v>
      </c>
      <c r="B241" s="477">
        <v>2</v>
      </c>
      <c r="C241" s="476">
        <v>1</v>
      </c>
      <c r="D241" s="476">
        <v>1</v>
      </c>
      <c r="E241" s="476">
        <v>1</v>
      </c>
      <c r="F241" s="475"/>
      <c r="G241" s="474" t="s">
        <v>178</v>
      </c>
      <c r="H241" s="466">
        <v>208</v>
      </c>
      <c r="I241" s="481">
        <f>SUM(I242:I242)</f>
        <v>0</v>
      </c>
      <c r="J241" s="487">
        <f>SUM(J242:J242)</f>
        <v>0</v>
      </c>
      <c r="K241" s="486">
        <f>SUM(K242:K242)</f>
        <v>0</v>
      </c>
      <c r="L241" s="486">
        <f>SUM(L242:L242)</f>
        <v>0</v>
      </c>
    </row>
    <row r="242" spans="1:12" hidden="1">
      <c r="A242" s="484">
        <v>3</v>
      </c>
      <c r="B242" s="484">
        <v>2</v>
      </c>
      <c r="C242" s="509">
        <v>1</v>
      </c>
      <c r="D242" s="509">
        <v>1</v>
      </c>
      <c r="E242" s="509">
        <v>1</v>
      </c>
      <c r="F242" s="502">
        <v>1</v>
      </c>
      <c r="G242" s="498" t="s">
        <v>178</v>
      </c>
      <c r="H242" s="466">
        <v>209</v>
      </c>
      <c r="I242" s="473">
        <v>0</v>
      </c>
      <c r="J242" s="473">
        <v>0</v>
      </c>
      <c r="K242" s="473">
        <v>0</v>
      </c>
      <c r="L242" s="473">
        <v>0</v>
      </c>
    </row>
    <row r="243" spans="1:12" hidden="1">
      <c r="A243" s="484">
        <v>3</v>
      </c>
      <c r="B243" s="509">
        <v>2</v>
      </c>
      <c r="C243" s="509">
        <v>1</v>
      </c>
      <c r="D243" s="509">
        <v>1</v>
      </c>
      <c r="E243" s="509">
        <v>2</v>
      </c>
      <c r="F243" s="502"/>
      <c r="G243" s="498" t="s">
        <v>179</v>
      </c>
      <c r="H243" s="466">
        <v>210</v>
      </c>
      <c r="I243" s="481">
        <f>SUM(I244:I245)</f>
        <v>0</v>
      </c>
      <c r="J243" s="481">
        <f>SUM(J244:J245)</f>
        <v>0</v>
      </c>
      <c r="K243" s="481">
        <f>SUM(K244:K245)</f>
        <v>0</v>
      </c>
      <c r="L243" s="481">
        <f>SUM(L244:L245)</f>
        <v>0</v>
      </c>
    </row>
    <row r="244" spans="1:12" hidden="1">
      <c r="A244" s="484">
        <v>3</v>
      </c>
      <c r="B244" s="509">
        <v>2</v>
      </c>
      <c r="C244" s="509">
        <v>1</v>
      </c>
      <c r="D244" s="509">
        <v>1</v>
      </c>
      <c r="E244" s="509">
        <v>2</v>
      </c>
      <c r="F244" s="502">
        <v>1</v>
      </c>
      <c r="G244" s="498" t="s">
        <v>180</v>
      </c>
      <c r="H244" s="466">
        <v>211</v>
      </c>
      <c r="I244" s="473">
        <v>0</v>
      </c>
      <c r="J244" s="473">
        <v>0</v>
      </c>
      <c r="K244" s="473">
        <v>0</v>
      </c>
      <c r="L244" s="473">
        <v>0</v>
      </c>
    </row>
    <row r="245" spans="1:12" hidden="1">
      <c r="A245" s="484">
        <v>3</v>
      </c>
      <c r="B245" s="509">
        <v>2</v>
      </c>
      <c r="C245" s="509">
        <v>1</v>
      </c>
      <c r="D245" s="509">
        <v>1</v>
      </c>
      <c r="E245" s="509">
        <v>2</v>
      </c>
      <c r="F245" s="502">
        <v>2</v>
      </c>
      <c r="G245" s="498" t="s">
        <v>181</v>
      </c>
      <c r="H245" s="466">
        <v>212</v>
      </c>
      <c r="I245" s="473">
        <v>0</v>
      </c>
      <c r="J245" s="473">
        <v>0</v>
      </c>
      <c r="K245" s="473">
        <v>0</v>
      </c>
      <c r="L245" s="473">
        <v>0</v>
      </c>
    </row>
    <row r="246" spans="1:12" hidden="1">
      <c r="A246" s="484">
        <v>3</v>
      </c>
      <c r="B246" s="509">
        <v>2</v>
      </c>
      <c r="C246" s="509">
        <v>1</v>
      </c>
      <c r="D246" s="509">
        <v>1</v>
      </c>
      <c r="E246" s="509">
        <v>3</v>
      </c>
      <c r="F246" s="521"/>
      <c r="G246" s="498" t="s">
        <v>182</v>
      </c>
      <c r="H246" s="466">
        <v>213</v>
      </c>
      <c r="I246" s="481">
        <f>SUM(I247:I248)</f>
        <v>0</v>
      </c>
      <c r="J246" s="481">
        <f>SUM(J247:J248)</f>
        <v>0</v>
      </c>
      <c r="K246" s="481">
        <f>SUM(K247:K248)</f>
        <v>0</v>
      </c>
      <c r="L246" s="481">
        <f>SUM(L247:L248)</f>
        <v>0</v>
      </c>
    </row>
    <row r="247" spans="1:12" hidden="1">
      <c r="A247" s="484">
        <v>3</v>
      </c>
      <c r="B247" s="509">
        <v>2</v>
      </c>
      <c r="C247" s="509">
        <v>1</v>
      </c>
      <c r="D247" s="509">
        <v>1</v>
      </c>
      <c r="E247" s="509">
        <v>3</v>
      </c>
      <c r="F247" s="502">
        <v>1</v>
      </c>
      <c r="G247" s="498" t="s">
        <v>183</v>
      </c>
      <c r="H247" s="466">
        <v>214</v>
      </c>
      <c r="I247" s="473">
        <v>0</v>
      </c>
      <c r="J247" s="473">
        <v>0</v>
      </c>
      <c r="K247" s="473">
        <v>0</v>
      </c>
      <c r="L247" s="473">
        <v>0</v>
      </c>
    </row>
    <row r="248" spans="1:12" hidden="1">
      <c r="A248" s="484">
        <v>3</v>
      </c>
      <c r="B248" s="509">
        <v>2</v>
      </c>
      <c r="C248" s="509">
        <v>1</v>
      </c>
      <c r="D248" s="509">
        <v>1</v>
      </c>
      <c r="E248" s="509">
        <v>3</v>
      </c>
      <c r="F248" s="502">
        <v>2</v>
      </c>
      <c r="G248" s="498" t="s">
        <v>184</v>
      </c>
      <c r="H248" s="466">
        <v>215</v>
      </c>
      <c r="I248" s="473">
        <v>0</v>
      </c>
      <c r="J248" s="473">
        <v>0</v>
      </c>
      <c r="K248" s="473">
        <v>0</v>
      </c>
      <c r="L248" s="473">
        <v>0</v>
      </c>
    </row>
    <row r="249" spans="1:12" hidden="1">
      <c r="A249" s="477">
        <v>3</v>
      </c>
      <c r="B249" s="476">
        <v>2</v>
      </c>
      <c r="C249" s="476">
        <v>1</v>
      </c>
      <c r="D249" s="476">
        <v>2</v>
      </c>
      <c r="E249" s="476"/>
      <c r="F249" s="475"/>
      <c r="G249" s="474" t="s">
        <v>185</v>
      </c>
      <c r="H249" s="466">
        <v>216</v>
      </c>
      <c r="I249" s="481">
        <f>I250</f>
        <v>0</v>
      </c>
      <c r="J249" s="481">
        <f>J250</f>
        <v>0</v>
      </c>
      <c r="K249" s="481">
        <f>K250</f>
        <v>0</v>
      </c>
      <c r="L249" s="481">
        <f>L250</f>
        <v>0</v>
      </c>
    </row>
    <row r="250" spans="1:12" hidden="1">
      <c r="A250" s="477">
        <v>3</v>
      </c>
      <c r="B250" s="476">
        <v>2</v>
      </c>
      <c r="C250" s="476">
        <v>1</v>
      </c>
      <c r="D250" s="476">
        <v>2</v>
      </c>
      <c r="E250" s="476">
        <v>1</v>
      </c>
      <c r="F250" s="475"/>
      <c r="G250" s="474" t="s">
        <v>185</v>
      </c>
      <c r="H250" s="466">
        <v>217</v>
      </c>
      <c r="I250" s="481">
        <f>SUM(I251:I252)</f>
        <v>0</v>
      </c>
      <c r="J250" s="487">
        <f>SUM(J251:J252)</f>
        <v>0</v>
      </c>
      <c r="K250" s="486">
        <f>SUM(K251:K252)</f>
        <v>0</v>
      </c>
      <c r="L250" s="486">
        <f>SUM(L251:L252)</f>
        <v>0</v>
      </c>
    </row>
    <row r="251" spans="1:12" ht="25.5" hidden="1" customHeight="1">
      <c r="A251" s="484">
        <v>3</v>
      </c>
      <c r="B251" s="503">
        <v>2</v>
      </c>
      <c r="C251" s="509">
        <v>1</v>
      </c>
      <c r="D251" s="509">
        <v>2</v>
      </c>
      <c r="E251" s="509">
        <v>1</v>
      </c>
      <c r="F251" s="502">
        <v>1</v>
      </c>
      <c r="G251" s="498" t="s">
        <v>186</v>
      </c>
      <c r="H251" s="466">
        <v>218</v>
      </c>
      <c r="I251" s="473">
        <v>0</v>
      </c>
      <c r="J251" s="473">
        <v>0</v>
      </c>
      <c r="K251" s="473">
        <v>0</v>
      </c>
      <c r="L251" s="473">
        <v>0</v>
      </c>
    </row>
    <row r="252" spans="1:12" ht="25.5" hidden="1" customHeight="1">
      <c r="A252" s="477">
        <v>3</v>
      </c>
      <c r="B252" s="476">
        <v>2</v>
      </c>
      <c r="C252" s="476">
        <v>1</v>
      </c>
      <c r="D252" s="476">
        <v>2</v>
      </c>
      <c r="E252" s="476">
        <v>1</v>
      </c>
      <c r="F252" s="475">
        <v>2</v>
      </c>
      <c r="G252" s="474" t="s">
        <v>187</v>
      </c>
      <c r="H252" s="466">
        <v>219</v>
      </c>
      <c r="I252" s="473">
        <v>0</v>
      </c>
      <c r="J252" s="473">
        <v>0</v>
      </c>
      <c r="K252" s="473">
        <v>0</v>
      </c>
      <c r="L252" s="473">
        <v>0</v>
      </c>
    </row>
    <row r="253" spans="1:12" ht="25.5" hidden="1" customHeight="1">
      <c r="A253" s="494">
        <v>3</v>
      </c>
      <c r="B253" s="493">
        <v>2</v>
      </c>
      <c r="C253" s="493">
        <v>1</v>
      </c>
      <c r="D253" s="493">
        <v>3</v>
      </c>
      <c r="E253" s="493"/>
      <c r="F253" s="492"/>
      <c r="G253" s="519" t="s">
        <v>188</v>
      </c>
      <c r="H253" s="466">
        <v>220</v>
      </c>
      <c r="I253" s="491">
        <f>I254</f>
        <v>0</v>
      </c>
      <c r="J253" s="490">
        <f>J254</f>
        <v>0</v>
      </c>
      <c r="K253" s="489">
        <f>K254</f>
        <v>0</v>
      </c>
      <c r="L253" s="489">
        <f>L254</f>
        <v>0</v>
      </c>
    </row>
    <row r="254" spans="1:12" ht="25.5" hidden="1" customHeight="1">
      <c r="A254" s="477">
        <v>3</v>
      </c>
      <c r="B254" s="476">
        <v>2</v>
      </c>
      <c r="C254" s="476">
        <v>1</v>
      </c>
      <c r="D254" s="476">
        <v>3</v>
      </c>
      <c r="E254" s="476">
        <v>1</v>
      </c>
      <c r="F254" s="475"/>
      <c r="G254" s="519" t="s">
        <v>188</v>
      </c>
      <c r="H254" s="466">
        <v>221</v>
      </c>
      <c r="I254" s="481">
        <f>I255+I256</f>
        <v>0</v>
      </c>
      <c r="J254" s="481">
        <f>J255+J256</f>
        <v>0</v>
      </c>
      <c r="K254" s="481">
        <f>K255+K256</f>
        <v>0</v>
      </c>
      <c r="L254" s="481">
        <f>L255+L256</f>
        <v>0</v>
      </c>
    </row>
    <row r="255" spans="1:12" ht="25.5" hidden="1" customHeight="1">
      <c r="A255" s="477">
        <v>3</v>
      </c>
      <c r="B255" s="476">
        <v>2</v>
      </c>
      <c r="C255" s="476">
        <v>1</v>
      </c>
      <c r="D255" s="476">
        <v>3</v>
      </c>
      <c r="E255" s="476">
        <v>1</v>
      </c>
      <c r="F255" s="475">
        <v>1</v>
      </c>
      <c r="G255" s="474" t="s">
        <v>189</v>
      </c>
      <c r="H255" s="466">
        <v>222</v>
      </c>
      <c r="I255" s="473">
        <v>0</v>
      </c>
      <c r="J255" s="473">
        <v>0</v>
      </c>
      <c r="K255" s="473">
        <v>0</v>
      </c>
      <c r="L255" s="473">
        <v>0</v>
      </c>
    </row>
    <row r="256" spans="1:12" ht="25.5" hidden="1" customHeight="1">
      <c r="A256" s="477">
        <v>3</v>
      </c>
      <c r="B256" s="476">
        <v>2</v>
      </c>
      <c r="C256" s="476">
        <v>1</v>
      </c>
      <c r="D256" s="476">
        <v>3</v>
      </c>
      <c r="E256" s="476">
        <v>1</v>
      </c>
      <c r="F256" s="475">
        <v>2</v>
      </c>
      <c r="G256" s="474" t="s">
        <v>190</v>
      </c>
      <c r="H256" s="466">
        <v>223</v>
      </c>
      <c r="I256" s="480">
        <v>0</v>
      </c>
      <c r="J256" s="520">
        <v>0</v>
      </c>
      <c r="K256" s="480">
        <v>0</v>
      </c>
      <c r="L256" s="480">
        <v>0</v>
      </c>
    </row>
    <row r="257" spans="1:12" hidden="1">
      <c r="A257" s="477">
        <v>3</v>
      </c>
      <c r="B257" s="476">
        <v>2</v>
      </c>
      <c r="C257" s="476">
        <v>1</v>
      </c>
      <c r="D257" s="476">
        <v>4</v>
      </c>
      <c r="E257" s="476"/>
      <c r="F257" s="475"/>
      <c r="G257" s="474" t="s">
        <v>191</v>
      </c>
      <c r="H257" s="466">
        <v>224</v>
      </c>
      <c r="I257" s="481">
        <f>I258</f>
        <v>0</v>
      </c>
      <c r="J257" s="486">
        <f>J258</f>
        <v>0</v>
      </c>
      <c r="K257" s="481">
        <f>K258</f>
        <v>0</v>
      </c>
      <c r="L257" s="486">
        <f>L258</f>
        <v>0</v>
      </c>
    </row>
    <row r="258" spans="1:12" hidden="1">
      <c r="A258" s="494">
        <v>3</v>
      </c>
      <c r="B258" s="493">
        <v>2</v>
      </c>
      <c r="C258" s="493">
        <v>1</v>
      </c>
      <c r="D258" s="493">
        <v>4</v>
      </c>
      <c r="E258" s="493">
        <v>1</v>
      </c>
      <c r="F258" s="492"/>
      <c r="G258" s="519" t="s">
        <v>191</v>
      </c>
      <c r="H258" s="466">
        <v>225</v>
      </c>
      <c r="I258" s="491">
        <f>SUM(I259:I260)</f>
        <v>0</v>
      </c>
      <c r="J258" s="490">
        <f>SUM(J259:J260)</f>
        <v>0</v>
      </c>
      <c r="K258" s="489">
        <f>SUM(K259:K260)</f>
        <v>0</v>
      </c>
      <c r="L258" s="489">
        <f>SUM(L259:L260)</f>
        <v>0</v>
      </c>
    </row>
    <row r="259" spans="1:12" ht="25.5" hidden="1" customHeight="1">
      <c r="A259" s="477">
        <v>3</v>
      </c>
      <c r="B259" s="476">
        <v>2</v>
      </c>
      <c r="C259" s="476">
        <v>1</v>
      </c>
      <c r="D259" s="476">
        <v>4</v>
      </c>
      <c r="E259" s="476">
        <v>1</v>
      </c>
      <c r="F259" s="475">
        <v>1</v>
      </c>
      <c r="G259" s="474" t="s">
        <v>192</v>
      </c>
      <c r="H259" s="466">
        <v>226</v>
      </c>
      <c r="I259" s="473">
        <v>0</v>
      </c>
      <c r="J259" s="473">
        <v>0</v>
      </c>
      <c r="K259" s="473">
        <v>0</v>
      </c>
      <c r="L259" s="473">
        <v>0</v>
      </c>
    </row>
    <row r="260" spans="1:12" ht="25.5" hidden="1" customHeight="1">
      <c r="A260" s="477">
        <v>3</v>
      </c>
      <c r="B260" s="476">
        <v>2</v>
      </c>
      <c r="C260" s="476">
        <v>1</v>
      </c>
      <c r="D260" s="476">
        <v>4</v>
      </c>
      <c r="E260" s="476">
        <v>1</v>
      </c>
      <c r="F260" s="475">
        <v>2</v>
      </c>
      <c r="G260" s="474" t="s">
        <v>193</v>
      </c>
      <c r="H260" s="466">
        <v>227</v>
      </c>
      <c r="I260" s="473">
        <v>0</v>
      </c>
      <c r="J260" s="473">
        <v>0</v>
      </c>
      <c r="K260" s="473">
        <v>0</v>
      </c>
      <c r="L260" s="473">
        <v>0</v>
      </c>
    </row>
    <row r="261" spans="1:12" hidden="1">
      <c r="A261" s="477">
        <v>3</v>
      </c>
      <c r="B261" s="476">
        <v>2</v>
      </c>
      <c r="C261" s="476">
        <v>1</v>
      </c>
      <c r="D261" s="476">
        <v>5</v>
      </c>
      <c r="E261" s="476"/>
      <c r="F261" s="475"/>
      <c r="G261" s="474" t="s">
        <v>194</v>
      </c>
      <c r="H261" s="466">
        <v>228</v>
      </c>
      <c r="I261" s="481">
        <f t="shared" ref="I261:L262" si="24">I262</f>
        <v>0</v>
      </c>
      <c r="J261" s="487">
        <f t="shared" si="24"/>
        <v>0</v>
      </c>
      <c r="K261" s="486">
        <f t="shared" si="24"/>
        <v>0</v>
      </c>
      <c r="L261" s="486">
        <f t="shared" si="24"/>
        <v>0</v>
      </c>
    </row>
    <row r="262" spans="1:12" hidden="1">
      <c r="A262" s="477">
        <v>3</v>
      </c>
      <c r="B262" s="476">
        <v>2</v>
      </c>
      <c r="C262" s="476">
        <v>1</v>
      </c>
      <c r="D262" s="476">
        <v>5</v>
      </c>
      <c r="E262" s="476">
        <v>1</v>
      </c>
      <c r="F262" s="475"/>
      <c r="G262" s="474" t="s">
        <v>194</v>
      </c>
      <c r="H262" s="466">
        <v>229</v>
      </c>
      <c r="I262" s="486">
        <f t="shared" si="24"/>
        <v>0</v>
      </c>
      <c r="J262" s="487">
        <f t="shared" si="24"/>
        <v>0</v>
      </c>
      <c r="K262" s="486">
        <f t="shared" si="24"/>
        <v>0</v>
      </c>
      <c r="L262" s="486">
        <f t="shared" si="24"/>
        <v>0</v>
      </c>
    </row>
    <row r="263" spans="1:12" hidden="1">
      <c r="A263" s="503">
        <v>3</v>
      </c>
      <c r="B263" s="509">
        <v>2</v>
      </c>
      <c r="C263" s="509">
        <v>1</v>
      </c>
      <c r="D263" s="509">
        <v>5</v>
      </c>
      <c r="E263" s="509">
        <v>1</v>
      </c>
      <c r="F263" s="502">
        <v>1</v>
      </c>
      <c r="G263" s="474" t="s">
        <v>194</v>
      </c>
      <c r="H263" s="466">
        <v>230</v>
      </c>
      <c r="I263" s="480">
        <v>0</v>
      </c>
      <c r="J263" s="480">
        <v>0</v>
      </c>
      <c r="K263" s="480">
        <v>0</v>
      </c>
      <c r="L263" s="480">
        <v>0</v>
      </c>
    </row>
    <row r="264" spans="1:12" hidden="1">
      <c r="A264" s="477">
        <v>3</v>
      </c>
      <c r="B264" s="476">
        <v>2</v>
      </c>
      <c r="C264" s="476">
        <v>1</v>
      </c>
      <c r="D264" s="476">
        <v>6</v>
      </c>
      <c r="E264" s="476"/>
      <c r="F264" s="475"/>
      <c r="G264" s="474" t="s">
        <v>195</v>
      </c>
      <c r="H264" s="466">
        <v>231</v>
      </c>
      <c r="I264" s="481">
        <f t="shared" ref="I264:L265" si="25">I265</f>
        <v>0</v>
      </c>
      <c r="J264" s="487">
        <f t="shared" si="25"/>
        <v>0</v>
      </c>
      <c r="K264" s="486">
        <f t="shared" si="25"/>
        <v>0</v>
      </c>
      <c r="L264" s="486">
        <f t="shared" si="25"/>
        <v>0</v>
      </c>
    </row>
    <row r="265" spans="1:12" hidden="1">
      <c r="A265" s="477">
        <v>3</v>
      </c>
      <c r="B265" s="477">
        <v>2</v>
      </c>
      <c r="C265" s="476">
        <v>1</v>
      </c>
      <c r="D265" s="476">
        <v>6</v>
      </c>
      <c r="E265" s="476">
        <v>1</v>
      </c>
      <c r="F265" s="475"/>
      <c r="G265" s="474" t="s">
        <v>195</v>
      </c>
      <c r="H265" s="466">
        <v>232</v>
      </c>
      <c r="I265" s="481">
        <f t="shared" si="25"/>
        <v>0</v>
      </c>
      <c r="J265" s="487">
        <f t="shared" si="25"/>
        <v>0</v>
      </c>
      <c r="K265" s="486">
        <f t="shared" si="25"/>
        <v>0</v>
      </c>
      <c r="L265" s="486">
        <f t="shared" si="25"/>
        <v>0</v>
      </c>
    </row>
    <row r="266" spans="1:12" hidden="1">
      <c r="A266" s="494">
        <v>3</v>
      </c>
      <c r="B266" s="494">
        <v>2</v>
      </c>
      <c r="C266" s="476">
        <v>1</v>
      </c>
      <c r="D266" s="476">
        <v>6</v>
      </c>
      <c r="E266" s="476">
        <v>1</v>
      </c>
      <c r="F266" s="475">
        <v>1</v>
      </c>
      <c r="G266" s="474" t="s">
        <v>195</v>
      </c>
      <c r="H266" s="466">
        <v>233</v>
      </c>
      <c r="I266" s="480">
        <v>0</v>
      </c>
      <c r="J266" s="480">
        <v>0</v>
      </c>
      <c r="K266" s="480">
        <v>0</v>
      </c>
      <c r="L266" s="480">
        <v>0</v>
      </c>
    </row>
    <row r="267" spans="1:12" hidden="1">
      <c r="A267" s="477">
        <v>3</v>
      </c>
      <c r="B267" s="477">
        <v>2</v>
      </c>
      <c r="C267" s="476">
        <v>1</v>
      </c>
      <c r="D267" s="476">
        <v>7</v>
      </c>
      <c r="E267" s="476"/>
      <c r="F267" s="475"/>
      <c r="G267" s="474" t="s">
        <v>196</v>
      </c>
      <c r="H267" s="466">
        <v>234</v>
      </c>
      <c r="I267" s="481">
        <f>I268</f>
        <v>0</v>
      </c>
      <c r="J267" s="487">
        <f>J268</f>
        <v>0</v>
      </c>
      <c r="K267" s="486">
        <f>K268</f>
        <v>0</v>
      </c>
      <c r="L267" s="486">
        <f>L268</f>
        <v>0</v>
      </c>
    </row>
    <row r="268" spans="1:12" hidden="1">
      <c r="A268" s="477">
        <v>3</v>
      </c>
      <c r="B268" s="476">
        <v>2</v>
      </c>
      <c r="C268" s="476">
        <v>1</v>
      </c>
      <c r="D268" s="476">
        <v>7</v>
      </c>
      <c r="E268" s="476">
        <v>1</v>
      </c>
      <c r="F268" s="475"/>
      <c r="G268" s="474" t="s">
        <v>196</v>
      </c>
      <c r="H268" s="466">
        <v>235</v>
      </c>
      <c r="I268" s="481">
        <f>I269+I270</f>
        <v>0</v>
      </c>
      <c r="J268" s="481">
        <f>J269+J270</f>
        <v>0</v>
      </c>
      <c r="K268" s="481">
        <f>K269+K270</f>
        <v>0</v>
      </c>
      <c r="L268" s="481">
        <f>L269+L270</f>
        <v>0</v>
      </c>
    </row>
    <row r="269" spans="1:12" ht="25.5" hidden="1" customHeight="1">
      <c r="A269" s="477">
        <v>3</v>
      </c>
      <c r="B269" s="476">
        <v>2</v>
      </c>
      <c r="C269" s="476">
        <v>1</v>
      </c>
      <c r="D269" s="476">
        <v>7</v>
      </c>
      <c r="E269" s="476">
        <v>1</v>
      </c>
      <c r="F269" s="475">
        <v>1</v>
      </c>
      <c r="G269" s="474" t="s">
        <v>197</v>
      </c>
      <c r="H269" s="466">
        <v>236</v>
      </c>
      <c r="I269" s="510">
        <v>0</v>
      </c>
      <c r="J269" s="473">
        <v>0</v>
      </c>
      <c r="K269" s="473">
        <v>0</v>
      </c>
      <c r="L269" s="473">
        <v>0</v>
      </c>
    </row>
    <row r="270" spans="1:12" ht="25.5" hidden="1" customHeight="1">
      <c r="A270" s="477">
        <v>3</v>
      </c>
      <c r="B270" s="476">
        <v>2</v>
      </c>
      <c r="C270" s="476">
        <v>1</v>
      </c>
      <c r="D270" s="476">
        <v>7</v>
      </c>
      <c r="E270" s="476">
        <v>1</v>
      </c>
      <c r="F270" s="475">
        <v>2</v>
      </c>
      <c r="G270" s="474" t="s">
        <v>198</v>
      </c>
      <c r="H270" s="466">
        <v>237</v>
      </c>
      <c r="I270" s="473">
        <v>0</v>
      </c>
      <c r="J270" s="473">
        <v>0</v>
      </c>
      <c r="K270" s="473">
        <v>0</v>
      </c>
      <c r="L270" s="473">
        <v>0</v>
      </c>
    </row>
    <row r="271" spans="1:12" ht="38.25" hidden="1" customHeight="1">
      <c r="A271" s="477">
        <v>3</v>
      </c>
      <c r="B271" s="476">
        <v>2</v>
      </c>
      <c r="C271" s="476">
        <v>2</v>
      </c>
      <c r="D271" s="518"/>
      <c r="E271" s="518"/>
      <c r="F271" s="517"/>
      <c r="G271" s="474" t="s">
        <v>199</v>
      </c>
      <c r="H271" s="466">
        <v>238</v>
      </c>
      <c r="I271" s="481">
        <f>SUM(I272+I281+I285+I289+I293+I296+I299)</f>
        <v>0</v>
      </c>
      <c r="J271" s="487">
        <f>SUM(J272+J281+J285+J289+J293+J296+J299)</f>
        <v>0</v>
      </c>
      <c r="K271" s="486">
        <f>SUM(K272+K281+K285+K289+K293+K296+K299)</f>
        <v>0</v>
      </c>
      <c r="L271" s="486">
        <f>SUM(L272+L281+L285+L289+L293+L296+L299)</f>
        <v>0</v>
      </c>
    </row>
    <row r="272" spans="1:12" hidden="1">
      <c r="A272" s="477">
        <v>3</v>
      </c>
      <c r="B272" s="476">
        <v>2</v>
      </c>
      <c r="C272" s="476">
        <v>2</v>
      </c>
      <c r="D272" s="476">
        <v>1</v>
      </c>
      <c r="E272" s="476"/>
      <c r="F272" s="475"/>
      <c r="G272" s="474" t="s">
        <v>200</v>
      </c>
      <c r="H272" s="466">
        <v>239</v>
      </c>
      <c r="I272" s="481">
        <f>I273</f>
        <v>0</v>
      </c>
      <c r="J272" s="481">
        <f>J273</f>
        <v>0</v>
      </c>
      <c r="K272" s="481">
        <f>K273</f>
        <v>0</v>
      </c>
      <c r="L272" s="481">
        <f>L273</f>
        <v>0</v>
      </c>
    </row>
    <row r="273" spans="1:12" hidden="1">
      <c r="A273" s="478">
        <v>3</v>
      </c>
      <c r="B273" s="477">
        <v>2</v>
      </c>
      <c r="C273" s="476">
        <v>2</v>
      </c>
      <c r="D273" s="476">
        <v>1</v>
      </c>
      <c r="E273" s="476">
        <v>1</v>
      </c>
      <c r="F273" s="475"/>
      <c r="G273" s="474" t="s">
        <v>178</v>
      </c>
      <c r="H273" s="466">
        <v>240</v>
      </c>
      <c r="I273" s="481">
        <f>SUM(I274)</f>
        <v>0</v>
      </c>
      <c r="J273" s="481">
        <f>SUM(J274)</f>
        <v>0</v>
      </c>
      <c r="K273" s="481">
        <f>SUM(K274)</f>
        <v>0</v>
      </c>
      <c r="L273" s="481">
        <f>SUM(L274)</f>
        <v>0</v>
      </c>
    </row>
    <row r="274" spans="1:12" hidden="1">
      <c r="A274" s="478">
        <v>3</v>
      </c>
      <c r="B274" s="477">
        <v>2</v>
      </c>
      <c r="C274" s="476">
        <v>2</v>
      </c>
      <c r="D274" s="476">
        <v>1</v>
      </c>
      <c r="E274" s="476">
        <v>1</v>
      </c>
      <c r="F274" s="475">
        <v>1</v>
      </c>
      <c r="G274" s="474" t="s">
        <v>178</v>
      </c>
      <c r="H274" s="466">
        <v>241</v>
      </c>
      <c r="I274" s="473">
        <v>0</v>
      </c>
      <c r="J274" s="473">
        <v>0</v>
      </c>
      <c r="K274" s="473">
        <v>0</v>
      </c>
      <c r="L274" s="473">
        <v>0</v>
      </c>
    </row>
    <row r="275" spans="1:12" hidden="1">
      <c r="A275" s="478">
        <v>3</v>
      </c>
      <c r="B275" s="477">
        <v>2</v>
      </c>
      <c r="C275" s="476">
        <v>2</v>
      </c>
      <c r="D275" s="476">
        <v>1</v>
      </c>
      <c r="E275" s="476">
        <v>2</v>
      </c>
      <c r="F275" s="475"/>
      <c r="G275" s="474" t="s">
        <v>201</v>
      </c>
      <c r="H275" s="466">
        <v>242</v>
      </c>
      <c r="I275" s="481">
        <f>SUM(I276:I277)</f>
        <v>0</v>
      </c>
      <c r="J275" s="481">
        <f>SUM(J276:J277)</f>
        <v>0</v>
      </c>
      <c r="K275" s="481">
        <f>SUM(K276:K277)</f>
        <v>0</v>
      </c>
      <c r="L275" s="481">
        <f>SUM(L276:L277)</f>
        <v>0</v>
      </c>
    </row>
    <row r="276" spans="1:12" hidden="1">
      <c r="A276" s="478">
        <v>3</v>
      </c>
      <c r="B276" s="477">
        <v>2</v>
      </c>
      <c r="C276" s="476">
        <v>2</v>
      </c>
      <c r="D276" s="476">
        <v>1</v>
      </c>
      <c r="E276" s="476">
        <v>2</v>
      </c>
      <c r="F276" s="475">
        <v>1</v>
      </c>
      <c r="G276" s="474" t="s">
        <v>180</v>
      </c>
      <c r="H276" s="466">
        <v>243</v>
      </c>
      <c r="I276" s="473">
        <v>0</v>
      </c>
      <c r="J276" s="510">
        <v>0</v>
      </c>
      <c r="K276" s="473">
        <v>0</v>
      </c>
      <c r="L276" s="473">
        <v>0</v>
      </c>
    </row>
    <row r="277" spans="1:12" hidden="1">
      <c r="A277" s="478">
        <v>3</v>
      </c>
      <c r="B277" s="477">
        <v>2</v>
      </c>
      <c r="C277" s="476">
        <v>2</v>
      </c>
      <c r="D277" s="476">
        <v>1</v>
      </c>
      <c r="E277" s="476">
        <v>2</v>
      </c>
      <c r="F277" s="475">
        <v>2</v>
      </c>
      <c r="G277" s="474" t="s">
        <v>181</v>
      </c>
      <c r="H277" s="466">
        <v>244</v>
      </c>
      <c r="I277" s="473">
        <v>0</v>
      </c>
      <c r="J277" s="510">
        <v>0</v>
      </c>
      <c r="K277" s="473">
        <v>0</v>
      </c>
      <c r="L277" s="473">
        <v>0</v>
      </c>
    </row>
    <row r="278" spans="1:12" hidden="1">
      <c r="A278" s="478">
        <v>3</v>
      </c>
      <c r="B278" s="477">
        <v>2</v>
      </c>
      <c r="C278" s="476">
        <v>2</v>
      </c>
      <c r="D278" s="476">
        <v>1</v>
      </c>
      <c r="E278" s="476">
        <v>3</v>
      </c>
      <c r="F278" s="475"/>
      <c r="G278" s="474" t="s">
        <v>182</v>
      </c>
      <c r="H278" s="466">
        <v>245</v>
      </c>
      <c r="I278" s="481">
        <f>SUM(I279:I280)</f>
        <v>0</v>
      </c>
      <c r="J278" s="481">
        <f>SUM(J279:J280)</f>
        <v>0</v>
      </c>
      <c r="K278" s="481">
        <f>SUM(K279:K280)</f>
        <v>0</v>
      </c>
      <c r="L278" s="481">
        <f>SUM(L279:L280)</f>
        <v>0</v>
      </c>
    </row>
    <row r="279" spans="1:12" hidden="1">
      <c r="A279" s="478">
        <v>3</v>
      </c>
      <c r="B279" s="477">
        <v>2</v>
      </c>
      <c r="C279" s="476">
        <v>2</v>
      </c>
      <c r="D279" s="476">
        <v>1</v>
      </c>
      <c r="E279" s="476">
        <v>3</v>
      </c>
      <c r="F279" s="475">
        <v>1</v>
      </c>
      <c r="G279" s="474" t="s">
        <v>183</v>
      </c>
      <c r="H279" s="466">
        <v>246</v>
      </c>
      <c r="I279" s="473">
        <v>0</v>
      </c>
      <c r="J279" s="510">
        <v>0</v>
      </c>
      <c r="K279" s="473">
        <v>0</v>
      </c>
      <c r="L279" s="473">
        <v>0</v>
      </c>
    </row>
    <row r="280" spans="1:12" hidden="1">
      <c r="A280" s="478">
        <v>3</v>
      </c>
      <c r="B280" s="477">
        <v>2</v>
      </c>
      <c r="C280" s="476">
        <v>2</v>
      </c>
      <c r="D280" s="476">
        <v>1</v>
      </c>
      <c r="E280" s="476">
        <v>3</v>
      </c>
      <c r="F280" s="475">
        <v>2</v>
      </c>
      <c r="G280" s="474" t="s">
        <v>202</v>
      </c>
      <c r="H280" s="466">
        <v>247</v>
      </c>
      <c r="I280" s="473">
        <v>0</v>
      </c>
      <c r="J280" s="510">
        <v>0</v>
      </c>
      <c r="K280" s="473">
        <v>0</v>
      </c>
      <c r="L280" s="473">
        <v>0</v>
      </c>
    </row>
    <row r="281" spans="1:12" ht="25.5" hidden="1" customHeight="1">
      <c r="A281" s="478">
        <v>3</v>
      </c>
      <c r="B281" s="477">
        <v>2</v>
      </c>
      <c r="C281" s="476">
        <v>2</v>
      </c>
      <c r="D281" s="476">
        <v>2</v>
      </c>
      <c r="E281" s="476"/>
      <c r="F281" s="475"/>
      <c r="G281" s="474" t="s">
        <v>203</v>
      </c>
      <c r="H281" s="466">
        <v>248</v>
      </c>
      <c r="I281" s="481">
        <f>I282</f>
        <v>0</v>
      </c>
      <c r="J281" s="486">
        <f>J282</f>
        <v>0</v>
      </c>
      <c r="K281" s="481">
        <f>K282</f>
        <v>0</v>
      </c>
      <c r="L281" s="486">
        <f>L282</f>
        <v>0</v>
      </c>
    </row>
    <row r="282" spans="1:12" ht="25.5" hidden="1" customHeight="1">
      <c r="A282" s="477">
        <v>3</v>
      </c>
      <c r="B282" s="476">
        <v>2</v>
      </c>
      <c r="C282" s="493">
        <v>2</v>
      </c>
      <c r="D282" s="493">
        <v>2</v>
      </c>
      <c r="E282" s="493">
        <v>1</v>
      </c>
      <c r="F282" s="492"/>
      <c r="G282" s="474" t="s">
        <v>203</v>
      </c>
      <c r="H282" s="466">
        <v>249</v>
      </c>
      <c r="I282" s="491">
        <f>SUM(I283:I284)</f>
        <v>0</v>
      </c>
      <c r="J282" s="490">
        <f>SUM(J283:J284)</f>
        <v>0</v>
      </c>
      <c r="K282" s="489">
        <f>SUM(K283:K284)</f>
        <v>0</v>
      </c>
      <c r="L282" s="489">
        <f>SUM(L283:L284)</f>
        <v>0</v>
      </c>
    </row>
    <row r="283" spans="1:12" ht="25.5" hidden="1" customHeight="1">
      <c r="A283" s="477">
        <v>3</v>
      </c>
      <c r="B283" s="476">
        <v>2</v>
      </c>
      <c r="C283" s="476">
        <v>2</v>
      </c>
      <c r="D283" s="476">
        <v>2</v>
      </c>
      <c r="E283" s="476">
        <v>1</v>
      </c>
      <c r="F283" s="475">
        <v>1</v>
      </c>
      <c r="G283" s="474" t="s">
        <v>204</v>
      </c>
      <c r="H283" s="466">
        <v>250</v>
      </c>
      <c r="I283" s="473">
        <v>0</v>
      </c>
      <c r="J283" s="473">
        <v>0</v>
      </c>
      <c r="K283" s="473">
        <v>0</v>
      </c>
      <c r="L283" s="473">
        <v>0</v>
      </c>
    </row>
    <row r="284" spans="1:12" ht="25.5" hidden="1" customHeight="1">
      <c r="A284" s="477">
        <v>3</v>
      </c>
      <c r="B284" s="476">
        <v>2</v>
      </c>
      <c r="C284" s="476">
        <v>2</v>
      </c>
      <c r="D284" s="476">
        <v>2</v>
      </c>
      <c r="E284" s="476">
        <v>1</v>
      </c>
      <c r="F284" s="475">
        <v>2</v>
      </c>
      <c r="G284" s="478" t="s">
        <v>205</v>
      </c>
      <c r="H284" s="466">
        <v>251</v>
      </c>
      <c r="I284" s="473">
        <v>0</v>
      </c>
      <c r="J284" s="473">
        <v>0</v>
      </c>
      <c r="K284" s="473">
        <v>0</v>
      </c>
      <c r="L284" s="473">
        <v>0</v>
      </c>
    </row>
    <row r="285" spans="1:12" ht="25.5" hidden="1" customHeight="1">
      <c r="A285" s="477">
        <v>3</v>
      </c>
      <c r="B285" s="476">
        <v>2</v>
      </c>
      <c r="C285" s="476">
        <v>2</v>
      </c>
      <c r="D285" s="476">
        <v>3</v>
      </c>
      <c r="E285" s="476"/>
      <c r="F285" s="475"/>
      <c r="G285" s="474" t="s">
        <v>206</v>
      </c>
      <c r="H285" s="466">
        <v>252</v>
      </c>
      <c r="I285" s="481">
        <f>I286</f>
        <v>0</v>
      </c>
      <c r="J285" s="487">
        <f>J286</f>
        <v>0</v>
      </c>
      <c r="K285" s="486">
        <f>K286</f>
        <v>0</v>
      </c>
      <c r="L285" s="486">
        <f>L286</f>
        <v>0</v>
      </c>
    </row>
    <row r="286" spans="1:12" ht="25.5" hidden="1" customHeight="1">
      <c r="A286" s="494">
        <v>3</v>
      </c>
      <c r="B286" s="476">
        <v>2</v>
      </c>
      <c r="C286" s="476">
        <v>2</v>
      </c>
      <c r="D286" s="476">
        <v>3</v>
      </c>
      <c r="E286" s="476">
        <v>1</v>
      </c>
      <c r="F286" s="475"/>
      <c r="G286" s="474" t="s">
        <v>206</v>
      </c>
      <c r="H286" s="466">
        <v>253</v>
      </c>
      <c r="I286" s="481">
        <f>I287+I288</f>
        <v>0</v>
      </c>
      <c r="J286" s="481">
        <f>J287+J288</f>
        <v>0</v>
      </c>
      <c r="K286" s="481">
        <f>K287+K288</f>
        <v>0</v>
      </c>
      <c r="L286" s="481">
        <f>L287+L288</f>
        <v>0</v>
      </c>
    </row>
    <row r="287" spans="1:12" ht="25.5" hidden="1" customHeight="1">
      <c r="A287" s="494">
        <v>3</v>
      </c>
      <c r="B287" s="476">
        <v>2</v>
      </c>
      <c r="C287" s="476">
        <v>2</v>
      </c>
      <c r="D287" s="476">
        <v>3</v>
      </c>
      <c r="E287" s="476">
        <v>1</v>
      </c>
      <c r="F287" s="475">
        <v>1</v>
      </c>
      <c r="G287" s="474" t="s">
        <v>207</v>
      </c>
      <c r="H287" s="466">
        <v>254</v>
      </c>
      <c r="I287" s="473">
        <v>0</v>
      </c>
      <c r="J287" s="473">
        <v>0</v>
      </c>
      <c r="K287" s="473">
        <v>0</v>
      </c>
      <c r="L287" s="473">
        <v>0</v>
      </c>
    </row>
    <row r="288" spans="1:12" ht="25.5" hidden="1" customHeight="1">
      <c r="A288" s="494">
        <v>3</v>
      </c>
      <c r="B288" s="476">
        <v>2</v>
      </c>
      <c r="C288" s="476">
        <v>2</v>
      </c>
      <c r="D288" s="476">
        <v>3</v>
      </c>
      <c r="E288" s="476">
        <v>1</v>
      </c>
      <c r="F288" s="475">
        <v>2</v>
      </c>
      <c r="G288" s="474" t="s">
        <v>208</v>
      </c>
      <c r="H288" s="466">
        <v>255</v>
      </c>
      <c r="I288" s="473">
        <v>0</v>
      </c>
      <c r="J288" s="473">
        <v>0</v>
      </c>
      <c r="K288" s="473">
        <v>0</v>
      </c>
      <c r="L288" s="473">
        <v>0</v>
      </c>
    </row>
    <row r="289" spans="1:12" hidden="1">
      <c r="A289" s="477">
        <v>3</v>
      </c>
      <c r="B289" s="476">
        <v>2</v>
      </c>
      <c r="C289" s="476">
        <v>2</v>
      </c>
      <c r="D289" s="476">
        <v>4</v>
      </c>
      <c r="E289" s="476"/>
      <c r="F289" s="475"/>
      <c r="G289" s="474" t="s">
        <v>209</v>
      </c>
      <c r="H289" s="466">
        <v>256</v>
      </c>
      <c r="I289" s="481">
        <f>I290</f>
        <v>0</v>
      </c>
      <c r="J289" s="487">
        <f>J290</f>
        <v>0</v>
      </c>
      <c r="K289" s="486">
        <f>K290</f>
        <v>0</v>
      </c>
      <c r="L289" s="486">
        <f>L290</f>
        <v>0</v>
      </c>
    </row>
    <row r="290" spans="1:12" hidden="1">
      <c r="A290" s="477">
        <v>3</v>
      </c>
      <c r="B290" s="476">
        <v>2</v>
      </c>
      <c r="C290" s="476">
        <v>2</v>
      </c>
      <c r="D290" s="476">
        <v>4</v>
      </c>
      <c r="E290" s="476">
        <v>1</v>
      </c>
      <c r="F290" s="475"/>
      <c r="G290" s="474" t="s">
        <v>209</v>
      </c>
      <c r="H290" s="466">
        <v>257</v>
      </c>
      <c r="I290" s="481">
        <f>SUM(I291:I292)</f>
        <v>0</v>
      </c>
      <c r="J290" s="487">
        <f>SUM(J291:J292)</f>
        <v>0</v>
      </c>
      <c r="K290" s="486">
        <f>SUM(K291:K292)</f>
        <v>0</v>
      </c>
      <c r="L290" s="486">
        <f>SUM(L291:L292)</f>
        <v>0</v>
      </c>
    </row>
    <row r="291" spans="1:12" ht="25.5" hidden="1" customHeight="1">
      <c r="A291" s="477">
        <v>3</v>
      </c>
      <c r="B291" s="476">
        <v>2</v>
      </c>
      <c r="C291" s="476">
        <v>2</v>
      </c>
      <c r="D291" s="476">
        <v>4</v>
      </c>
      <c r="E291" s="476">
        <v>1</v>
      </c>
      <c r="F291" s="475">
        <v>1</v>
      </c>
      <c r="G291" s="474" t="s">
        <v>210</v>
      </c>
      <c r="H291" s="466">
        <v>258</v>
      </c>
      <c r="I291" s="473">
        <v>0</v>
      </c>
      <c r="J291" s="473">
        <v>0</v>
      </c>
      <c r="K291" s="473">
        <v>0</v>
      </c>
      <c r="L291" s="473">
        <v>0</v>
      </c>
    </row>
    <row r="292" spans="1:12" ht="25.5" hidden="1" customHeight="1">
      <c r="A292" s="494">
        <v>3</v>
      </c>
      <c r="B292" s="493">
        <v>2</v>
      </c>
      <c r="C292" s="493">
        <v>2</v>
      </c>
      <c r="D292" s="493">
        <v>4</v>
      </c>
      <c r="E292" s="493">
        <v>1</v>
      </c>
      <c r="F292" s="492">
        <v>2</v>
      </c>
      <c r="G292" s="478" t="s">
        <v>211</v>
      </c>
      <c r="H292" s="466">
        <v>259</v>
      </c>
      <c r="I292" s="473">
        <v>0</v>
      </c>
      <c r="J292" s="473">
        <v>0</v>
      </c>
      <c r="K292" s="473">
        <v>0</v>
      </c>
      <c r="L292" s="473">
        <v>0</v>
      </c>
    </row>
    <row r="293" spans="1:12" hidden="1">
      <c r="A293" s="477">
        <v>3</v>
      </c>
      <c r="B293" s="476">
        <v>2</v>
      </c>
      <c r="C293" s="476">
        <v>2</v>
      </c>
      <c r="D293" s="476">
        <v>5</v>
      </c>
      <c r="E293" s="476"/>
      <c r="F293" s="475"/>
      <c r="G293" s="474" t="s">
        <v>212</v>
      </c>
      <c r="H293" s="466">
        <v>260</v>
      </c>
      <c r="I293" s="481">
        <f t="shared" ref="I293:L294" si="26">I294</f>
        <v>0</v>
      </c>
      <c r="J293" s="487">
        <f t="shared" si="26"/>
        <v>0</v>
      </c>
      <c r="K293" s="486">
        <f t="shared" si="26"/>
        <v>0</v>
      </c>
      <c r="L293" s="486">
        <f t="shared" si="26"/>
        <v>0</v>
      </c>
    </row>
    <row r="294" spans="1:12" hidden="1">
      <c r="A294" s="477">
        <v>3</v>
      </c>
      <c r="B294" s="476">
        <v>2</v>
      </c>
      <c r="C294" s="476">
        <v>2</v>
      </c>
      <c r="D294" s="476">
        <v>5</v>
      </c>
      <c r="E294" s="476">
        <v>1</v>
      </c>
      <c r="F294" s="475"/>
      <c r="G294" s="474" t="s">
        <v>212</v>
      </c>
      <c r="H294" s="466">
        <v>261</v>
      </c>
      <c r="I294" s="481">
        <f t="shared" si="26"/>
        <v>0</v>
      </c>
      <c r="J294" s="487">
        <f t="shared" si="26"/>
        <v>0</v>
      </c>
      <c r="K294" s="486">
        <f t="shared" si="26"/>
        <v>0</v>
      </c>
      <c r="L294" s="486">
        <f t="shared" si="26"/>
        <v>0</v>
      </c>
    </row>
    <row r="295" spans="1:12" hidden="1">
      <c r="A295" s="477">
        <v>3</v>
      </c>
      <c r="B295" s="476">
        <v>2</v>
      </c>
      <c r="C295" s="476">
        <v>2</v>
      </c>
      <c r="D295" s="476">
        <v>5</v>
      </c>
      <c r="E295" s="476">
        <v>1</v>
      </c>
      <c r="F295" s="475">
        <v>1</v>
      </c>
      <c r="G295" s="474" t="s">
        <v>212</v>
      </c>
      <c r="H295" s="466">
        <v>262</v>
      </c>
      <c r="I295" s="473">
        <v>0</v>
      </c>
      <c r="J295" s="473">
        <v>0</v>
      </c>
      <c r="K295" s="473">
        <v>0</v>
      </c>
      <c r="L295" s="473">
        <v>0</v>
      </c>
    </row>
    <row r="296" spans="1:12" hidden="1">
      <c r="A296" s="477">
        <v>3</v>
      </c>
      <c r="B296" s="476">
        <v>2</v>
      </c>
      <c r="C296" s="476">
        <v>2</v>
      </c>
      <c r="D296" s="476">
        <v>6</v>
      </c>
      <c r="E296" s="476"/>
      <c r="F296" s="475"/>
      <c r="G296" s="474" t="s">
        <v>195</v>
      </c>
      <c r="H296" s="466">
        <v>263</v>
      </c>
      <c r="I296" s="481">
        <f t="shared" ref="I296:L297" si="27">I297</f>
        <v>0</v>
      </c>
      <c r="J296" s="507">
        <f t="shared" si="27"/>
        <v>0</v>
      </c>
      <c r="K296" s="486">
        <f t="shared" si="27"/>
        <v>0</v>
      </c>
      <c r="L296" s="486">
        <f t="shared" si="27"/>
        <v>0</v>
      </c>
    </row>
    <row r="297" spans="1:12" hidden="1">
      <c r="A297" s="477">
        <v>3</v>
      </c>
      <c r="B297" s="476">
        <v>2</v>
      </c>
      <c r="C297" s="476">
        <v>2</v>
      </c>
      <c r="D297" s="476">
        <v>6</v>
      </c>
      <c r="E297" s="476">
        <v>1</v>
      </c>
      <c r="F297" s="475"/>
      <c r="G297" s="474" t="s">
        <v>195</v>
      </c>
      <c r="H297" s="466">
        <v>264</v>
      </c>
      <c r="I297" s="481">
        <f t="shared" si="27"/>
        <v>0</v>
      </c>
      <c r="J297" s="507">
        <f t="shared" si="27"/>
        <v>0</v>
      </c>
      <c r="K297" s="486">
        <f t="shared" si="27"/>
        <v>0</v>
      </c>
      <c r="L297" s="486">
        <f t="shared" si="27"/>
        <v>0</v>
      </c>
    </row>
    <row r="298" spans="1:12" hidden="1">
      <c r="A298" s="477">
        <v>3</v>
      </c>
      <c r="B298" s="509">
        <v>2</v>
      </c>
      <c r="C298" s="509">
        <v>2</v>
      </c>
      <c r="D298" s="476">
        <v>6</v>
      </c>
      <c r="E298" s="509">
        <v>1</v>
      </c>
      <c r="F298" s="502">
        <v>1</v>
      </c>
      <c r="G298" s="498" t="s">
        <v>195</v>
      </c>
      <c r="H298" s="466">
        <v>265</v>
      </c>
      <c r="I298" s="473">
        <v>0</v>
      </c>
      <c r="J298" s="473">
        <v>0</v>
      </c>
      <c r="K298" s="473">
        <v>0</v>
      </c>
      <c r="L298" s="473">
        <v>0</v>
      </c>
    </row>
    <row r="299" spans="1:12" hidden="1">
      <c r="A299" s="478">
        <v>3</v>
      </c>
      <c r="B299" s="477">
        <v>2</v>
      </c>
      <c r="C299" s="476">
        <v>2</v>
      </c>
      <c r="D299" s="476">
        <v>7</v>
      </c>
      <c r="E299" s="476"/>
      <c r="F299" s="475"/>
      <c r="G299" s="474" t="s">
        <v>196</v>
      </c>
      <c r="H299" s="466">
        <v>266</v>
      </c>
      <c r="I299" s="481">
        <f>I300</f>
        <v>0</v>
      </c>
      <c r="J299" s="507">
        <f>J300</f>
        <v>0</v>
      </c>
      <c r="K299" s="486">
        <f>K300</f>
        <v>0</v>
      </c>
      <c r="L299" s="486">
        <f>L300</f>
        <v>0</v>
      </c>
    </row>
    <row r="300" spans="1:12" hidden="1">
      <c r="A300" s="478">
        <v>3</v>
      </c>
      <c r="B300" s="477">
        <v>2</v>
      </c>
      <c r="C300" s="476">
        <v>2</v>
      </c>
      <c r="D300" s="476">
        <v>7</v>
      </c>
      <c r="E300" s="476">
        <v>1</v>
      </c>
      <c r="F300" s="475"/>
      <c r="G300" s="474" t="s">
        <v>196</v>
      </c>
      <c r="H300" s="466">
        <v>267</v>
      </c>
      <c r="I300" s="481">
        <f>I301+I302</f>
        <v>0</v>
      </c>
      <c r="J300" s="481">
        <f>J301+J302</f>
        <v>0</v>
      </c>
      <c r="K300" s="481">
        <f>K301+K302</f>
        <v>0</v>
      </c>
      <c r="L300" s="481">
        <f>L301+L302</f>
        <v>0</v>
      </c>
    </row>
    <row r="301" spans="1:12" ht="25.5" hidden="1" customHeight="1">
      <c r="A301" s="478">
        <v>3</v>
      </c>
      <c r="B301" s="477">
        <v>2</v>
      </c>
      <c r="C301" s="477">
        <v>2</v>
      </c>
      <c r="D301" s="476">
        <v>7</v>
      </c>
      <c r="E301" s="476">
        <v>1</v>
      </c>
      <c r="F301" s="475">
        <v>1</v>
      </c>
      <c r="G301" s="474" t="s">
        <v>197</v>
      </c>
      <c r="H301" s="466">
        <v>268</v>
      </c>
      <c r="I301" s="473">
        <v>0</v>
      </c>
      <c r="J301" s="473">
        <v>0</v>
      </c>
      <c r="K301" s="473">
        <v>0</v>
      </c>
      <c r="L301" s="473">
        <v>0</v>
      </c>
    </row>
    <row r="302" spans="1:12" ht="25.5" hidden="1" customHeight="1">
      <c r="A302" s="478">
        <v>3</v>
      </c>
      <c r="B302" s="477">
        <v>2</v>
      </c>
      <c r="C302" s="477">
        <v>2</v>
      </c>
      <c r="D302" s="476">
        <v>7</v>
      </c>
      <c r="E302" s="476">
        <v>1</v>
      </c>
      <c r="F302" s="475">
        <v>2</v>
      </c>
      <c r="G302" s="474" t="s">
        <v>198</v>
      </c>
      <c r="H302" s="466">
        <v>269</v>
      </c>
      <c r="I302" s="473">
        <v>0</v>
      </c>
      <c r="J302" s="473">
        <v>0</v>
      </c>
      <c r="K302" s="473">
        <v>0</v>
      </c>
      <c r="L302" s="473">
        <v>0</v>
      </c>
    </row>
    <row r="303" spans="1:12" ht="25.5" hidden="1" customHeight="1">
      <c r="A303" s="516">
        <v>3</v>
      </c>
      <c r="B303" s="516">
        <v>3</v>
      </c>
      <c r="C303" s="515"/>
      <c r="D303" s="514"/>
      <c r="E303" s="514"/>
      <c r="F303" s="513"/>
      <c r="G303" s="512" t="s">
        <v>213</v>
      </c>
      <c r="H303" s="466">
        <v>270</v>
      </c>
      <c r="I303" s="481">
        <f>SUM(I304+I336)</f>
        <v>0</v>
      </c>
      <c r="J303" s="507">
        <f>SUM(J304+J336)</f>
        <v>0</v>
      </c>
      <c r="K303" s="486">
        <f>SUM(K304+K336)</f>
        <v>0</v>
      </c>
      <c r="L303" s="486">
        <f>SUM(L304+L336)</f>
        <v>0</v>
      </c>
    </row>
    <row r="304" spans="1:12" ht="38.25" hidden="1" customHeight="1">
      <c r="A304" s="478">
        <v>3</v>
      </c>
      <c r="B304" s="478">
        <v>3</v>
      </c>
      <c r="C304" s="477">
        <v>1</v>
      </c>
      <c r="D304" s="476"/>
      <c r="E304" s="476"/>
      <c r="F304" s="475"/>
      <c r="G304" s="474" t="s">
        <v>214</v>
      </c>
      <c r="H304" s="466">
        <v>271</v>
      </c>
      <c r="I304" s="481">
        <f>SUM(I305+I314+I318+I322+I326+I329+I332)</f>
        <v>0</v>
      </c>
      <c r="J304" s="507">
        <f>SUM(J305+J314+J318+J322+J326+J329+J332)</f>
        <v>0</v>
      </c>
      <c r="K304" s="486">
        <f>SUM(K305+K314+K318+K322+K326+K329+K332)</f>
        <v>0</v>
      </c>
      <c r="L304" s="486">
        <f>SUM(L305+L314+L318+L322+L326+L329+L332)</f>
        <v>0</v>
      </c>
    </row>
    <row r="305" spans="1:12" hidden="1">
      <c r="A305" s="478">
        <v>3</v>
      </c>
      <c r="B305" s="478">
        <v>3</v>
      </c>
      <c r="C305" s="477">
        <v>1</v>
      </c>
      <c r="D305" s="476">
        <v>1</v>
      </c>
      <c r="E305" s="476"/>
      <c r="F305" s="475"/>
      <c r="G305" s="474" t="s">
        <v>200</v>
      </c>
      <c r="H305" s="466">
        <v>272</v>
      </c>
      <c r="I305" s="481">
        <f>SUM(I306+I308+I311)</f>
        <v>0</v>
      </c>
      <c r="J305" s="481">
        <f>SUM(J306+J308+J311)</f>
        <v>0</v>
      </c>
      <c r="K305" s="481">
        <f>SUM(K306+K308+K311)</f>
        <v>0</v>
      </c>
      <c r="L305" s="481">
        <f>SUM(L306+L308+L311)</f>
        <v>0</v>
      </c>
    </row>
    <row r="306" spans="1:12" hidden="1">
      <c r="A306" s="478">
        <v>3</v>
      </c>
      <c r="B306" s="478">
        <v>3</v>
      </c>
      <c r="C306" s="477">
        <v>1</v>
      </c>
      <c r="D306" s="476">
        <v>1</v>
      </c>
      <c r="E306" s="476">
        <v>1</v>
      </c>
      <c r="F306" s="475"/>
      <c r="G306" s="474" t="s">
        <v>178</v>
      </c>
      <c r="H306" s="466">
        <v>273</v>
      </c>
      <c r="I306" s="481">
        <f>SUM(I307:I307)</f>
        <v>0</v>
      </c>
      <c r="J306" s="507">
        <f>SUM(J307:J307)</f>
        <v>0</v>
      </c>
      <c r="K306" s="486">
        <f>SUM(K307:K307)</f>
        <v>0</v>
      </c>
      <c r="L306" s="486">
        <f>SUM(L307:L307)</f>
        <v>0</v>
      </c>
    </row>
    <row r="307" spans="1:12" hidden="1">
      <c r="A307" s="478">
        <v>3</v>
      </c>
      <c r="B307" s="478">
        <v>3</v>
      </c>
      <c r="C307" s="477">
        <v>1</v>
      </c>
      <c r="D307" s="476">
        <v>1</v>
      </c>
      <c r="E307" s="476">
        <v>1</v>
      </c>
      <c r="F307" s="475">
        <v>1</v>
      </c>
      <c r="G307" s="474" t="s">
        <v>178</v>
      </c>
      <c r="H307" s="466">
        <v>274</v>
      </c>
      <c r="I307" s="473">
        <v>0</v>
      </c>
      <c r="J307" s="473">
        <v>0</v>
      </c>
      <c r="K307" s="473">
        <v>0</v>
      </c>
      <c r="L307" s="473">
        <v>0</v>
      </c>
    </row>
    <row r="308" spans="1:12" hidden="1">
      <c r="A308" s="478">
        <v>3</v>
      </c>
      <c r="B308" s="478">
        <v>3</v>
      </c>
      <c r="C308" s="477">
        <v>1</v>
      </c>
      <c r="D308" s="476">
        <v>1</v>
      </c>
      <c r="E308" s="476">
        <v>2</v>
      </c>
      <c r="F308" s="475"/>
      <c r="G308" s="474" t="s">
        <v>201</v>
      </c>
      <c r="H308" s="466">
        <v>275</v>
      </c>
      <c r="I308" s="481">
        <f>SUM(I309:I310)</f>
        <v>0</v>
      </c>
      <c r="J308" s="481">
        <f>SUM(J309:J310)</f>
        <v>0</v>
      </c>
      <c r="K308" s="481">
        <f>SUM(K309:K310)</f>
        <v>0</v>
      </c>
      <c r="L308" s="481">
        <f>SUM(L309:L310)</f>
        <v>0</v>
      </c>
    </row>
    <row r="309" spans="1:12" hidden="1">
      <c r="A309" s="478">
        <v>3</v>
      </c>
      <c r="B309" s="478">
        <v>3</v>
      </c>
      <c r="C309" s="477">
        <v>1</v>
      </c>
      <c r="D309" s="476">
        <v>1</v>
      </c>
      <c r="E309" s="476">
        <v>2</v>
      </c>
      <c r="F309" s="475">
        <v>1</v>
      </c>
      <c r="G309" s="474" t="s">
        <v>180</v>
      </c>
      <c r="H309" s="466">
        <v>276</v>
      </c>
      <c r="I309" s="473">
        <v>0</v>
      </c>
      <c r="J309" s="473">
        <v>0</v>
      </c>
      <c r="K309" s="473">
        <v>0</v>
      </c>
      <c r="L309" s="473">
        <v>0</v>
      </c>
    </row>
    <row r="310" spans="1:12" hidden="1">
      <c r="A310" s="478">
        <v>3</v>
      </c>
      <c r="B310" s="478">
        <v>3</v>
      </c>
      <c r="C310" s="477">
        <v>1</v>
      </c>
      <c r="D310" s="476">
        <v>1</v>
      </c>
      <c r="E310" s="476">
        <v>2</v>
      </c>
      <c r="F310" s="475">
        <v>2</v>
      </c>
      <c r="G310" s="474" t="s">
        <v>181</v>
      </c>
      <c r="H310" s="466">
        <v>277</v>
      </c>
      <c r="I310" s="473">
        <v>0</v>
      </c>
      <c r="J310" s="473">
        <v>0</v>
      </c>
      <c r="K310" s="473">
        <v>0</v>
      </c>
      <c r="L310" s="473">
        <v>0</v>
      </c>
    </row>
    <row r="311" spans="1:12" hidden="1">
      <c r="A311" s="478">
        <v>3</v>
      </c>
      <c r="B311" s="478">
        <v>3</v>
      </c>
      <c r="C311" s="477">
        <v>1</v>
      </c>
      <c r="D311" s="476">
        <v>1</v>
      </c>
      <c r="E311" s="476">
        <v>3</v>
      </c>
      <c r="F311" s="475"/>
      <c r="G311" s="474" t="s">
        <v>182</v>
      </c>
      <c r="H311" s="466">
        <v>278</v>
      </c>
      <c r="I311" s="481">
        <f>SUM(I312:I313)</f>
        <v>0</v>
      </c>
      <c r="J311" s="481">
        <f>SUM(J312:J313)</f>
        <v>0</v>
      </c>
      <c r="K311" s="481">
        <f>SUM(K312:K313)</f>
        <v>0</v>
      </c>
      <c r="L311" s="481">
        <f>SUM(L312:L313)</f>
        <v>0</v>
      </c>
    </row>
    <row r="312" spans="1:12" hidden="1">
      <c r="A312" s="478">
        <v>3</v>
      </c>
      <c r="B312" s="478">
        <v>3</v>
      </c>
      <c r="C312" s="477">
        <v>1</v>
      </c>
      <c r="D312" s="476">
        <v>1</v>
      </c>
      <c r="E312" s="476">
        <v>3</v>
      </c>
      <c r="F312" s="475">
        <v>1</v>
      </c>
      <c r="G312" s="474" t="s">
        <v>183</v>
      </c>
      <c r="H312" s="466">
        <v>279</v>
      </c>
      <c r="I312" s="473">
        <v>0</v>
      </c>
      <c r="J312" s="473">
        <v>0</v>
      </c>
      <c r="K312" s="473">
        <v>0</v>
      </c>
      <c r="L312" s="473">
        <v>0</v>
      </c>
    </row>
    <row r="313" spans="1:12" hidden="1">
      <c r="A313" s="478">
        <v>3</v>
      </c>
      <c r="B313" s="478">
        <v>3</v>
      </c>
      <c r="C313" s="477">
        <v>1</v>
      </c>
      <c r="D313" s="476">
        <v>1</v>
      </c>
      <c r="E313" s="476">
        <v>3</v>
      </c>
      <c r="F313" s="475">
        <v>2</v>
      </c>
      <c r="G313" s="474" t="s">
        <v>202</v>
      </c>
      <c r="H313" s="466">
        <v>280</v>
      </c>
      <c r="I313" s="473">
        <v>0</v>
      </c>
      <c r="J313" s="473">
        <v>0</v>
      </c>
      <c r="K313" s="473">
        <v>0</v>
      </c>
      <c r="L313" s="473">
        <v>0</v>
      </c>
    </row>
    <row r="314" spans="1:12" hidden="1">
      <c r="A314" s="495">
        <v>3</v>
      </c>
      <c r="B314" s="494">
        <v>3</v>
      </c>
      <c r="C314" s="477">
        <v>1</v>
      </c>
      <c r="D314" s="476">
        <v>2</v>
      </c>
      <c r="E314" s="476"/>
      <c r="F314" s="475"/>
      <c r="G314" s="474" t="s">
        <v>215</v>
      </c>
      <c r="H314" s="466">
        <v>281</v>
      </c>
      <c r="I314" s="481">
        <f>I315</f>
        <v>0</v>
      </c>
      <c r="J314" s="507">
        <f>J315</f>
        <v>0</v>
      </c>
      <c r="K314" s="486">
        <f>K315</f>
        <v>0</v>
      </c>
      <c r="L314" s="486">
        <f>L315</f>
        <v>0</v>
      </c>
    </row>
    <row r="315" spans="1:12" hidden="1">
      <c r="A315" s="495">
        <v>3</v>
      </c>
      <c r="B315" s="495">
        <v>3</v>
      </c>
      <c r="C315" s="494">
        <v>1</v>
      </c>
      <c r="D315" s="493">
        <v>2</v>
      </c>
      <c r="E315" s="493">
        <v>1</v>
      </c>
      <c r="F315" s="492"/>
      <c r="G315" s="474" t="s">
        <v>215</v>
      </c>
      <c r="H315" s="466">
        <v>282</v>
      </c>
      <c r="I315" s="491">
        <f>SUM(I316:I317)</f>
        <v>0</v>
      </c>
      <c r="J315" s="508">
        <f>SUM(J316:J317)</f>
        <v>0</v>
      </c>
      <c r="K315" s="489">
        <f>SUM(K316:K317)</f>
        <v>0</v>
      </c>
      <c r="L315" s="489">
        <f>SUM(L316:L317)</f>
        <v>0</v>
      </c>
    </row>
    <row r="316" spans="1:12" ht="25.5" hidden="1" customHeight="1">
      <c r="A316" s="478">
        <v>3</v>
      </c>
      <c r="B316" s="478">
        <v>3</v>
      </c>
      <c r="C316" s="477">
        <v>1</v>
      </c>
      <c r="D316" s="476">
        <v>2</v>
      </c>
      <c r="E316" s="476">
        <v>1</v>
      </c>
      <c r="F316" s="475">
        <v>1</v>
      </c>
      <c r="G316" s="474" t="s">
        <v>216</v>
      </c>
      <c r="H316" s="466">
        <v>283</v>
      </c>
      <c r="I316" s="473">
        <v>0</v>
      </c>
      <c r="J316" s="473">
        <v>0</v>
      </c>
      <c r="K316" s="473">
        <v>0</v>
      </c>
      <c r="L316" s="473">
        <v>0</v>
      </c>
    </row>
    <row r="317" spans="1:12" hidden="1">
      <c r="A317" s="485">
        <v>3</v>
      </c>
      <c r="B317" s="511">
        <v>3</v>
      </c>
      <c r="C317" s="503">
        <v>1</v>
      </c>
      <c r="D317" s="509">
        <v>2</v>
      </c>
      <c r="E317" s="509">
        <v>1</v>
      </c>
      <c r="F317" s="502">
        <v>2</v>
      </c>
      <c r="G317" s="498" t="s">
        <v>217</v>
      </c>
      <c r="H317" s="466">
        <v>284</v>
      </c>
      <c r="I317" s="473">
        <v>0</v>
      </c>
      <c r="J317" s="473">
        <v>0</v>
      </c>
      <c r="K317" s="473">
        <v>0</v>
      </c>
      <c r="L317" s="473">
        <v>0</v>
      </c>
    </row>
    <row r="318" spans="1:12" ht="25.5" hidden="1" customHeight="1">
      <c r="A318" s="477">
        <v>3</v>
      </c>
      <c r="B318" s="474">
        <v>3</v>
      </c>
      <c r="C318" s="477">
        <v>1</v>
      </c>
      <c r="D318" s="476">
        <v>3</v>
      </c>
      <c r="E318" s="476"/>
      <c r="F318" s="475"/>
      <c r="G318" s="474" t="s">
        <v>218</v>
      </c>
      <c r="H318" s="466">
        <v>285</v>
      </c>
      <c r="I318" s="481">
        <f>I319</f>
        <v>0</v>
      </c>
      <c r="J318" s="507">
        <f>J319</f>
        <v>0</v>
      </c>
      <c r="K318" s="486">
        <f>K319</f>
        <v>0</v>
      </c>
      <c r="L318" s="486">
        <f>L319</f>
        <v>0</v>
      </c>
    </row>
    <row r="319" spans="1:12" ht="25.5" hidden="1" customHeight="1">
      <c r="A319" s="477">
        <v>3</v>
      </c>
      <c r="B319" s="498">
        <v>3</v>
      </c>
      <c r="C319" s="503">
        <v>1</v>
      </c>
      <c r="D319" s="509">
        <v>3</v>
      </c>
      <c r="E319" s="509">
        <v>1</v>
      </c>
      <c r="F319" s="502"/>
      <c r="G319" s="474" t="s">
        <v>218</v>
      </c>
      <c r="H319" s="466">
        <v>286</v>
      </c>
      <c r="I319" s="486">
        <f>I320+I321</f>
        <v>0</v>
      </c>
      <c r="J319" s="486">
        <f>J320+J321</f>
        <v>0</v>
      </c>
      <c r="K319" s="486">
        <f>K320+K321</f>
        <v>0</v>
      </c>
      <c r="L319" s="486">
        <f>L320+L321</f>
        <v>0</v>
      </c>
    </row>
    <row r="320" spans="1:12" ht="25.5" hidden="1" customHeight="1">
      <c r="A320" s="477">
        <v>3</v>
      </c>
      <c r="B320" s="474">
        <v>3</v>
      </c>
      <c r="C320" s="477">
        <v>1</v>
      </c>
      <c r="D320" s="476">
        <v>3</v>
      </c>
      <c r="E320" s="476">
        <v>1</v>
      </c>
      <c r="F320" s="475">
        <v>1</v>
      </c>
      <c r="G320" s="474" t="s">
        <v>219</v>
      </c>
      <c r="H320" s="466">
        <v>287</v>
      </c>
      <c r="I320" s="480">
        <v>0</v>
      </c>
      <c r="J320" s="480">
        <v>0</v>
      </c>
      <c r="K320" s="480">
        <v>0</v>
      </c>
      <c r="L320" s="479">
        <v>0</v>
      </c>
    </row>
    <row r="321" spans="1:12" ht="25.5" hidden="1" customHeight="1">
      <c r="A321" s="477">
        <v>3</v>
      </c>
      <c r="B321" s="474">
        <v>3</v>
      </c>
      <c r="C321" s="477">
        <v>1</v>
      </c>
      <c r="D321" s="476">
        <v>3</v>
      </c>
      <c r="E321" s="476">
        <v>1</v>
      </c>
      <c r="F321" s="475">
        <v>2</v>
      </c>
      <c r="G321" s="474" t="s">
        <v>220</v>
      </c>
      <c r="H321" s="466">
        <v>288</v>
      </c>
      <c r="I321" s="473">
        <v>0</v>
      </c>
      <c r="J321" s="473">
        <v>0</v>
      </c>
      <c r="K321" s="473">
        <v>0</v>
      </c>
      <c r="L321" s="473">
        <v>0</v>
      </c>
    </row>
    <row r="322" spans="1:12" hidden="1">
      <c r="A322" s="477">
        <v>3</v>
      </c>
      <c r="B322" s="474">
        <v>3</v>
      </c>
      <c r="C322" s="477">
        <v>1</v>
      </c>
      <c r="D322" s="476">
        <v>4</v>
      </c>
      <c r="E322" s="476"/>
      <c r="F322" s="475"/>
      <c r="G322" s="474" t="s">
        <v>221</v>
      </c>
      <c r="H322" s="466">
        <v>289</v>
      </c>
      <c r="I322" s="481">
        <f>I323</f>
        <v>0</v>
      </c>
      <c r="J322" s="507">
        <f>J323</f>
        <v>0</v>
      </c>
      <c r="K322" s="486">
        <f>K323</f>
        <v>0</v>
      </c>
      <c r="L322" s="486">
        <f>L323</f>
        <v>0</v>
      </c>
    </row>
    <row r="323" spans="1:12" hidden="1">
      <c r="A323" s="478">
        <v>3</v>
      </c>
      <c r="B323" s="477">
        <v>3</v>
      </c>
      <c r="C323" s="476">
        <v>1</v>
      </c>
      <c r="D323" s="476">
        <v>4</v>
      </c>
      <c r="E323" s="476">
        <v>1</v>
      </c>
      <c r="F323" s="475"/>
      <c r="G323" s="474" t="s">
        <v>221</v>
      </c>
      <c r="H323" s="466">
        <v>290</v>
      </c>
      <c r="I323" s="481">
        <f>SUM(I324:I325)</f>
        <v>0</v>
      </c>
      <c r="J323" s="481">
        <f>SUM(J324:J325)</f>
        <v>0</v>
      </c>
      <c r="K323" s="481">
        <f>SUM(K324:K325)</f>
        <v>0</v>
      </c>
      <c r="L323" s="481">
        <f>SUM(L324:L325)</f>
        <v>0</v>
      </c>
    </row>
    <row r="324" spans="1:12" hidden="1">
      <c r="A324" s="478">
        <v>3</v>
      </c>
      <c r="B324" s="477">
        <v>3</v>
      </c>
      <c r="C324" s="476">
        <v>1</v>
      </c>
      <c r="D324" s="476">
        <v>4</v>
      </c>
      <c r="E324" s="476">
        <v>1</v>
      </c>
      <c r="F324" s="475">
        <v>1</v>
      </c>
      <c r="G324" s="474" t="s">
        <v>222</v>
      </c>
      <c r="H324" s="466">
        <v>291</v>
      </c>
      <c r="I324" s="510">
        <v>0</v>
      </c>
      <c r="J324" s="473">
        <v>0</v>
      </c>
      <c r="K324" s="473">
        <v>0</v>
      </c>
      <c r="L324" s="510">
        <v>0</v>
      </c>
    </row>
    <row r="325" spans="1:12" hidden="1">
      <c r="A325" s="477">
        <v>3</v>
      </c>
      <c r="B325" s="476">
        <v>3</v>
      </c>
      <c r="C325" s="476">
        <v>1</v>
      </c>
      <c r="D325" s="476">
        <v>4</v>
      </c>
      <c r="E325" s="476">
        <v>1</v>
      </c>
      <c r="F325" s="475">
        <v>2</v>
      </c>
      <c r="G325" s="474" t="s">
        <v>223</v>
      </c>
      <c r="H325" s="466">
        <v>292</v>
      </c>
      <c r="I325" s="473">
        <v>0</v>
      </c>
      <c r="J325" s="480">
        <v>0</v>
      </c>
      <c r="K325" s="480">
        <v>0</v>
      </c>
      <c r="L325" s="479">
        <v>0</v>
      </c>
    </row>
    <row r="326" spans="1:12" hidden="1">
      <c r="A326" s="477">
        <v>3</v>
      </c>
      <c r="B326" s="476">
        <v>3</v>
      </c>
      <c r="C326" s="476">
        <v>1</v>
      </c>
      <c r="D326" s="476">
        <v>5</v>
      </c>
      <c r="E326" s="476"/>
      <c r="F326" s="475"/>
      <c r="G326" s="474" t="s">
        <v>224</v>
      </c>
      <c r="H326" s="466">
        <v>293</v>
      </c>
      <c r="I326" s="489">
        <f t="shared" ref="I326:L327" si="28">I327</f>
        <v>0</v>
      </c>
      <c r="J326" s="507">
        <f t="shared" si="28"/>
        <v>0</v>
      </c>
      <c r="K326" s="486">
        <f t="shared" si="28"/>
        <v>0</v>
      </c>
      <c r="L326" s="486">
        <f t="shared" si="28"/>
        <v>0</v>
      </c>
    </row>
    <row r="327" spans="1:12" hidden="1">
      <c r="A327" s="494">
        <v>3</v>
      </c>
      <c r="B327" s="509">
        <v>3</v>
      </c>
      <c r="C327" s="509">
        <v>1</v>
      </c>
      <c r="D327" s="509">
        <v>5</v>
      </c>
      <c r="E327" s="509">
        <v>1</v>
      </c>
      <c r="F327" s="502"/>
      <c r="G327" s="474" t="s">
        <v>224</v>
      </c>
      <c r="H327" s="466">
        <v>294</v>
      </c>
      <c r="I327" s="486">
        <f t="shared" si="28"/>
        <v>0</v>
      </c>
      <c r="J327" s="508">
        <f t="shared" si="28"/>
        <v>0</v>
      </c>
      <c r="K327" s="489">
        <f t="shared" si="28"/>
        <v>0</v>
      </c>
      <c r="L327" s="489">
        <f t="shared" si="28"/>
        <v>0</v>
      </c>
    </row>
    <row r="328" spans="1:12" hidden="1">
      <c r="A328" s="477">
        <v>3</v>
      </c>
      <c r="B328" s="476">
        <v>3</v>
      </c>
      <c r="C328" s="476">
        <v>1</v>
      </c>
      <c r="D328" s="476">
        <v>5</v>
      </c>
      <c r="E328" s="476">
        <v>1</v>
      </c>
      <c r="F328" s="475">
        <v>1</v>
      </c>
      <c r="G328" s="474" t="s">
        <v>225</v>
      </c>
      <c r="H328" s="466">
        <v>295</v>
      </c>
      <c r="I328" s="473">
        <v>0</v>
      </c>
      <c r="J328" s="480">
        <v>0</v>
      </c>
      <c r="K328" s="480">
        <v>0</v>
      </c>
      <c r="L328" s="479">
        <v>0</v>
      </c>
    </row>
    <row r="329" spans="1:12" hidden="1">
      <c r="A329" s="477">
        <v>3</v>
      </c>
      <c r="B329" s="476">
        <v>3</v>
      </c>
      <c r="C329" s="476">
        <v>1</v>
      </c>
      <c r="D329" s="476">
        <v>6</v>
      </c>
      <c r="E329" s="476"/>
      <c r="F329" s="475"/>
      <c r="G329" s="474" t="s">
        <v>195</v>
      </c>
      <c r="H329" s="466">
        <v>296</v>
      </c>
      <c r="I329" s="486">
        <f t="shared" ref="I329:L330" si="29">I330</f>
        <v>0</v>
      </c>
      <c r="J329" s="507">
        <f t="shared" si="29"/>
        <v>0</v>
      </c>
      <c r="K329" s="486">
        <f t="shared" si="29"/>
        <v>0</v>
      </c>
      <c r="L329" s="486">
        <f t="shared" si="29"/>
        <v>0</v>
      </c>
    </row>
    <row r="330" spans="1:12" hidden="1">
      <c r="A330" s="477">
        <v>3</v>
      </c>
      <c r="B330" s="476">
        <v>3</v>
      </c>
      <c r="C330" s="476">
        <v>1</v>
      </c>
      <c r="D330" s="476">
        <v>6</v>
      </c>
      <c r="E330" s="476">
        <v>1</v>
      </c>
      <c r="F330" s="475"/>
      <c r="G330" s="474" t="s">
        <v>195</v>
      </c>
      <c r="H330" s="466">
        <v>297</v>
      </c>
      <c r="I330" s="481">
        <f t="shared" si="29"/>
        <v>0</v>
      </c>
      <c r="J330" s="507">
        <f t="shared" si="29"/>
        <v>0</v>
      </c>
      <c r="K330" s="486">
        <f t="shared" si="29"/>
        <v>0</v>
      </c>
      <c r="L330" s="486">
        <f t="shared" si="29"/>
        <v>0</v>
      </c>
    </row>
    <row r="331" spans="1:12" hidden="1">
      <c r="A331" s="477">
        <v>3</v>
      </c>
      <c r="B331" s="476">
        <v>3</v>
      </c>
      <c r="C331" s="476">
        <v>1</v>
      </c>
      <c r="D331" s="476">
        <v>6</v>
      </c>
      <c r="E331" s="476">
        <v>1</v>
      </c>
      <c r="F331" s="475">
        <v>1</v>
      </c>
      <c r="G331" s="474" t="s">
        <v>195</v>
      </c>
      <c r="H331" s="466">
        <v>298</v>
      </c>
      <c r="I331" s="480">
        <v>0</v>
      </c>
      <c r="J331" s="480">
        <v>0</v>
      </c>
      <c r="K331" s="480">
        <v>0</v>
      </c>
      <c r="L331" s="479">
        <v>0</v>
      </c>
    </row>
    <row r="332" spans="1:12" hidden="1">
      <c r="A332" s="477">
        <v>3</v>
      </c>
      <c r="B332" s="476">
        <v>3</v>
      </c>
      <c r="C332" s="476">
        <v>1</v>
      </c>
      <c r="D332" s="476">
        <v>7</v>
      </c>
      <c r="E332" s="476"/>
      <c r="F332" s="475"/>
      <c r="G332" s="474" t="s">
        <v>226</v>
      </c>
      <c r="H332" s="466">
        <v>299</v>
      </c>
      <c r="I332" s="481">
        <f>I333</f>
        <v>0</v>
      </c>
      <c r="J332" s="507">
        <f>J333</f>
        <v>0</v>
      </c>
      <c r="K332" s="486">
        <f>K333</f>
        <v>0</v>
      </c>
      <c r="L332" s="486">
        <f>L333</f>
        <v>0</v>
      </c>
    </row>
    <row r="333" spans="1:12" hidden="1">
      <c r="A333" s="477">
        <v>3</v>
      </c>
      <c r="B333" s="476">
        <v>3</v>
      </c>
      <c r="C333" s="476">
        <v>1</v>
      </c>
      <c r="D333" s="476">
        <v>7</v>
      </c>
      <c r="E333" s="476">
        <v>1</v>
      </c>
      <c r="F333" s="475"/>
      <c r="G333" s="474" t="s">
        <v>226</v>
      </c>
      <c r="H333" s="466">
        <v>300</v>
      </c>
      <c r="I333" s="481">
        <f>I334+I335</f>
        <v>0</v>
      </c>
      <c r="J333" s="481">
        <f>J334+J335</f>
        <v>0</v>
      </c>
      <c r="K333" s="481">
        <f>K334+K335</f>
        <v>0</v>
      </c>
      <c r="L333" s="481">
        <f>L334+L335</f>
        <v>0</v>
      </c>
    </row>
    <row r="334" spans="1:12" ht="25.5" hidden="1" customHeight="1">
      <c r="A334" s="477">
        <v>3</v>
      </c>
      <c r="B334" s="476">
        <v>3</v>
      </c>
      <c r="C334" s="476">
        <v>1</v>
      </c>
      <c r="D334" s="476">
        <v>7</v>
      </c>
      <c r="E334" s="476">
        <v>1</v>
      </c>
      <c r="F334" s="475">
        <v>1</v>
      </c>
      <c r="G334" s="474" t="s">
        <v>227</v>
      </c>
      <c r="H334" s="466">
        <v>301</v>
      </c>
      <c r="I334" s="480">
        <v>0</v>
      </c>
      <c r="J334" s="480">
        <v>0</v>
      </c>
      <c r="K334" s="480">
        <v>0</v>
      </c>
      <c r="L334" s="479">
        <v>0</v>
      </c>
    </row>
    <row r="335" spans="1:12" ht="25.5" hidden="1" customHeight="1">
      <c r="A335" s="477">
        <v>3</v>
      </c>
      <c r="B335" s="476">
        <v>3</v>
      </c>
      <c r="C335" s="476">
        <v>1</v>
      </c>
      <c r="D335" s="476">
        <v>7</v>
      </c>
      <c r="E335" s="476">
        <v>1</v>
      </c>
      <c r="F335" s="475">
        <v>2</v>
      </c>
      <c r="G335" s="474" t="s">
        <v>228</v>
      </c>
      <c r="H335" s="466">
        <v>302</v>
      </c>
      <c r="I335" s="473">
        <v>0</v>
      </c>
      <c r="J335" s="473">
        <v>0</v>
      </c>
      <c r="K335" s="473">
        <v>0</v>
      </c>
      <c r="L335" s="473">
        <v>0</v>
      </c>
    </row>
    <row r="336" spans="1:12" ht="38.25" hidden="1" customHeight="1">
      <c r="A336" s="477">
        <v>3</v>
      </c>
      <c r="B336" s="476">
        <v>3</v>
      </c>
      <c r="C336" s="476">
        <v>2</v>
      </c>
      <c r="D336" s="476"/>
      <c r="E336" s="476"/>
      <c r="F336" s="475"/>
      <c r="G336" s="474" t="s">
        <v>229</v>
      </c>
      <c r="H336" s="466">
        <v>303</v>
      </c>
      <c r="I336" s="481">
        <f>SUM(I337+I346+I350+I354+I358+I361+I364)</f>
        <v>0</v>
      </c>
      <c r="J336" s="507">
        <f>SUM(J337+J346+J350+J354+J358+J361+J364)</f>
        <v>0</v>
      </c>
      <c r="K336" s="486">
        <f>SUM(K337+K346+K350+K354+K358+K361+K364)</f>
        <v>0</v>
      </c>
      <c r="L336" s="486">
        <f>SUM(L337+L346+L350+L354+L358+L361+L364)</f>
        <v>0</v>
      </c>
    </row>
    <row r="337" spans="1:15" hidden="1">
      <c r="A337" s="477">
        <v>3</v>
      </c>
      <c r="B337" s="476">
        <v>3</v>
      </c>
      <c r="C337" s="476">
        <v>2</v>
      </c>
      <c r="D337" s="476">
        <v>1</v>
      </c>
      <c r="E337" s="476"/>
      <c r="F337" s="475"/>
      <c r="G337" s="474" t="s">
        <v>177</v>
      </c>
      <c r="H337" s="466">
        <v>304</v>
      </c>
      <c r="I337" s="481">
        <f>I338</f>
        <v>0</v>
      </c>
      <c r="J337" s="507">
        <f>J338</f>
        <v>0</v>
      </c>
      <c r="K337" s="486">
        <f>K338</f>
        <v>0</v>
      </c>
      <c r="L337" s="486">
        <f>L338</f>
        <v>0</v>
      </c>
    </row>
    <row r="338" spans="1:15" hidden="1">
      <c r="A338" s="478">
        <v>3</v>
      </c>
      <c r="B338" s="477">
        <v>3</v>
      </c>
      <c r="C338" s="476">
        <v>2</v>
      </c>
      <c r="D338" s="474">
        <v>1</v>
      </c>
      <c r="E338" s="477">
        <v>1</v>
      </c>
      <c r="F338" s="475"/>
      <c r="G338" s="474" t="s">
        <v>177</v>
      </c>
      <c r="H338" s="466">
        <v>305</v>
      </c>
      <c r="I338" s="481">
        <f>SUM(I339:I339)</f>
        <v>0</v>
      </c>
      <c r="J338" s="481">
        <f>SUM(J339:J339)</f>
        <v>0</v>
      </c>
      <c r="K338" s="481">
        <f>SUM(K339:K339)</f>
        <v>0</v>
      </c>
      <c r="L338" s="481">
        <f>SUM(L339:L339)</f>
        <v>0</v>
      </c>
      <c r="M338" s="506"/>
      <c r="N338" s="506"/>
      <c r="O338" s="506"/>
    </row>
    <row r="339" spans="1:15" hidden="1">
      <c r="A339" s="478">
        <v>3</v>
      </c>
      <c r="B339" s="477">
        <v>3</v>
      </c>
      <c r="C339" s="476">
        <v>2</v>
      </c>
      <c r="D339" s="474">
        <v>1</v>
      </c>
      <c r="E339" s="477">
        <v>1</v>
      </c>
      <c r="F339" s="475">
        <v>1</v>
      </c>
      <c r="G339" s="474" t="s">
        <v>178</v>
      </c>
      <c r="H339" s="466">
        <v>306</v>
      </c>
      <c r="I339" s="480">
        <v>0</v>
      </c>
      <c r="J339" s="480">
        <v>0</v>
      </c>
      <c r="K339" s="480">
        <v>0</v>
      </c>
      <c r="L339" s="479">
        <v>0</v>
      </c>
    </row>
    <row r="340" spans="1:15" hidden="1">
      <c r="A340" s="478">
        <v>3</v>
      </c>
      <c r="B340" s="477">
        <v>3</v>
      </c>
      <c r="C340" s="476">
        <v>2</v>
      </c>
      <c r="D340" s="474">
        <v>1</v>
      </c>
      <c r="E340" s="477">
        <v>2</v>
      </c>
      <c r="F340" s="475"/>
      <c r="G340" s="498" t="s">
        <v>201</v>
      </c>
      <c r="H340" s="466">
        <v>307</v>
      </c>
      <c r="I340" s="481">
        <f>SUM(I341:I342)</f>
        <v>0</v>
      </c>
      <c r="J340" s="481">
        <f>SUM(J341:J342)</f>
        <v>0</v>
      </c>
      <c r="K340" s="481">
        <f>SUM(K341:K342)</f>
        <v>0</v>
      </c>
      <c r="L340" s="481">
        <f>SUM(L341:L342)</f>
        <v>0</v>
      </c>
    </row>
    <row r="341" spans="1:15" hidden="1">
      <c r="A341" s="478">
        <v>3</v>
      </c>
      <c r="B341" s="477">
        <v>3</v>
      </c>
      <c r="C341" s="476">
        <v>2</v>
      </c>
      <c r="D341" s="474">
        <v>1</v>
      </c>
      <c r="E341" s="477">
        <v>2</v>
      </c>
      <c r="F341" s="475">
        <v>1</v>
      </c>
      <c r="G341" s="498" t="s">
        <v>180</v>
      </c>
      <c r="H341" s="466">
        <v>308</v>
      </c>
      <c r="I341" s="480">
        <v>0</v>
      </c>
      <c r="J341" s="480">
        <v>0</v>
      </c>
      <c r="K341" s="480">
        <v>0</v>
      </c>
      <c r="L341" s="479">
        <v>0</v>
      </c>
    </row>
    <row r="342" spans="1:15" hidden="1">
      <c r="A342" s="478">
        <v>3</v>
      </c>
      <c r="B342" s="477">
        <v>3</v>
      </c>
      <c r="C342" s="476">
        <v>2</v>
      </c>
      <c r="D342" s="474">
        <v>1</v>
      </c>
      <c r="E342" s="477">
        <v>2</v>
      </c>
      <c r="F342" s="475">
        <v>2</v>
      </c>
      <c r="G342" s="498" t="s">
        <v>181</v>
      </c>
      <c r="H342" s="466">
        <v>309</v>
      </c>
      <c r="I342" s="473">
        <v>0</v>
      </c>
      <c r="J342" s="473">
        <v>0</v>
      </c>
      <c r="K342" s="473">
        <v>0</v>
      </c>
      <c r="L342" s="473">
        <v>0</v>
      </c>
    </row>
    <row r="343" spans="1:15" hidden="1">
      <c r="A343" s="478">
        <v>3</v>
      </c>
      <c r="B343" s="477">
        <v>3</v>
      </c>
      <c r="C343" s="476">
        <v>2</v>
      </c>
      <c r="D343" s="474">
        <v>1</v>
      </c>
      <c r="E343" s="477">
        <v>3</v>
      </c>
      <c r="F343" s="475"/>
      <c r="G343" s="498" t="s">
        <v>182</v>
      </c>
      <c r="H343" s="466">
        <v>310</v>
      </c>
      <c r="I343" s="481">
        <f>SUM(I344:I345)</f>
        <v>0</v>
      </c>
      <c r="J343" s="481">
        <f>SUM(J344:J345)</f>
        <v>0</v>
      </c>
      <c r="K343" s="481">
        <f>SUM(K344:K345)</f>
        <v>0</v>
      </c>
      <c r="L343" s="481">
        <f>SUM(L344:L345)</f>
        <v>0</v>
      </c>
    </row>
    <row r="344" spans="1:15" hidden="1">
      <c r="A344" s="478">
        <v>3</v>
      </c>
      <c r="B344" s="477">
        <v>3</v>
      </c>
      <c r="C344" s="476">
        <v>2</v>
      </c>
      <c r="D344" s="474">
        <v>1</v>
      </c>
      <c r="E344" s="477">
        <v>3</v>
      </c>
      <c r="F344" s="475">
        <v>1</v>
      </c>
      <c r="G344" s="498" t="s">
        <v>183</v>
      </c>
      <c r="H344" s="466">
        <v>311</v>
      </c>
      <c r="I344" s="473">
        <v>0</v>
      </c>
      <c r="J344" s="473">
        <v>0</v>
      </c>
      <c r="K344" s="473">
        <v>0</v>
      </c>
      <c r="L344" s="473">
        <v>0</v>
      </c>
    </row>
    <row r="345" spans="1:15" hidden="1">
      <c r="A345" s="478">
        <v>3</v>
      </c>
      <c r="B345" s="477">
        <v>3</v>
      </c>
      <c r="C345" s="476">
        <v>2</v>
      </c>
      <c r="D345" s="474">
        <v>1</v>
      </c>
      <c r="E345" s="477">
        <v>3</v>
      </c>
      <c r="F345" s="475">
        <v>2</v>
      </c>
      <c r="G345" s="498" t="s">
        <v>202</v>
      </c>
      <c r="H345" s="466">
        <v>312</v>
      </c>
      <c r="I345" s="504">
        <v>0</v>
      </c>
      <c r="J345" s="505">
        <v>0</v>
      </c>
      <c r="K345" s="504">
        <v>0</v>
      </c>
      <c r="L345" s="504">
        <v>0</v>
      </c>
    </row>
    <row r="346" spans="1:15" hidden="1">
      <c r="A346" s="485">
        <v>3</v>
      </c>
      <c r="B346" s="485">
        <v>3</v>
      </c>
      <c r="C346" s="503">
        <v>2</v>
      </c>
      <c r="D346" s="498">
        <v>2</v>
      </c>
      <c r="E346" s="503"/>
      <c r="F346" s="502"/>
      <c r="G346" s="498" t="s">
        <v>215</v>
      </c>
      <c r="H346" s="466">
        <v>313</v>
      </c>
      <c r="I346" s="501">
        <f>I347</f>
        <v>0</v>
      </c>
      <c r="J346" s="500">
        <f>J347</f>
        <v>0</v>
      </c>
      <c r="K346" s="499">
        <f>K347</f>
        <v>0</v>
      </c>
      <c r="L346" s="499">
        <f>L347</f>
        <v>0</v>
      </c>
    </row>
    <row r="347" spans="1:15" hidden="1">
      <c r="A347" s="478">
        <v>3</v>
      </c>
      <c r="B347" s="478">
        <v>3</v>
      </c>
      <c r="C347" s="477">
        <v>2</v>
      </c>
      <c r="D347" s="474">
        <v>2</v>
      </c>
      <c r="E347" s="477">
        <v>1</v>
      </c>
      <c r="F347" s="475"/>
      <c r="G347" s="498" t="s">
        <v>215</v>
      </c>
      <c r="H347" s="466">
        <v>314</v>
      </c>
      <c r="I347" s="481">
        <f>SUM(I348:I349)</f>
        <v>0</v>
      </c>
      <c r="J347" s="487">
        <f>SUM(J348:J349)</f>
        <v>0</v>
      </c>
      <c r="K347" s="486">
        <f>SUM(K348:K349)</f>
        <v>0</v>
      </c>
      <c r="L347" s="486">
        <f>SUM(L348:L349)</f>
        <v>0</v>
      </c>
    </row>
    <row r="348" spans="1:15" ht="25.5" hidden="1" customHeight="1">
      <c r="A348" s="478">
        <v>3</v>
      </c>
      <c r="B348" s="478">
        <v>3</v>
      </c>
      <c r="C348" s="477">
        <v>2</v>
      </c>
      <c r="D348" s="474">
        <v>2</v>
      </c>
      <c r="E348" s="478">
        <v>1</v>
      </c>
      <c r="F348" s="496">
        <v>1</v>
      </c>
      <c r="G348" s="474" t="s">
        <v>216</v>
      </c>
      <c r="H348" s="466">
        <v>315</v>
      </c>
      <c r="I348" s="473">
        <v>0</v>
      </c>
      <c r="J348" s="473">
        <v>0</v>
      </c>
      <c r="K348" s="473">
        <v>0</v>
      </c>
      <c r="L348" s="473">
        <v>0</v>
      </c>
    </row>
    <row r="349" spans="1:15" hidden="1">
      <c r="A349" s="485">
        <v>3</v>
      </c>
      <c r="B349" s="485">
        <v>3</v>
      </c>
      <c r="C349" s="484">
        <v>2</v>
      </c>
      <c r="D349" s="483">
        <v>2</v>
      </c>
      <c r="E349" s="488">
        <v>1</v>
      </c>
      <c r="F349" s="497">
        <v>2</v>
      </c>
      <c r="G349" s="488" t="s">
        <v>217</v>
      </c>
      <c r="H349" s="466">
        <v>316</v>
      </c>
      <c r="I349" s="473">
        <v>0</v>
      </c>
      <c r="J349" s="473">
        <v>0</v>
      </c>
      <c r="K349" s="473">
        <v>0</v>
      </c>
      <c r="L349" s="473">
        <v>0</v>
      </c>
    </row>
    <row r="350" spans="1:15" ht="25.5" hidden="1" customHeight="1">
      <c r="A350" s="478">
        <v>3</v>
      </c>
      <c r="B350" s="478">
        <v>3</v>
      </c>
      <c r="C350" s="477">
        <v>2</v>
      </c>
      <c r="D350" s="476">
        <v>3</v>
      </c>
      <c r="E350" s="474"/>
      <c r="F350" s="496"/>
      <c r="G350" s="474" t="s">
        <v>218</v>
      </c>
      <c r="H350" s="466">
        <v>317</v>
      </c>
      <c r="I350" s="481">
        <f>I351</f>
        <v>0</v>
      </c>
      <c r="J350" s="487">
        <f>J351</f>
        <v>0</v>
      </c>
      <c r="K350" s="486">
        <f>K351</f>
        <v>0</v>
      </c>
      <c r="L350" s="486">
        <f>L351</f>
        <v>0</v>
      </c>
    </row>
    <row r="351" spans="1:15" ht="25.5" hidden="1" customHeight="1">
      <c r="A351" s="478">
        <v>3</v>
      </c>
      <c r="B351" s="478">
        <v>3</v>
      </c>
      <c r="C351" s="477">
        <v>2</v>
      </c>
      <c r="D351" s="476">
        <v>3</v>
      </c>
      <c r="E351" s="474">
        <v>1</v>
      </c>
      <c r="F351" s="496"/>
      <c r="G351" s="474" t="s">
        <v>218</v>
      </c>
      <c r="H351" s="466">
        <v>318</v>
      </c>
      <c r="I351" s="481">
        <f>I352+I353</f>
        <v>0</v>
      </c>
      <c r="J351" s="481">
        <f>J352+J353</f>
        <v>0</v>
      </c>
      <c r="K351" s="481">
        <f>K352+K353</f>
        <v>0</v>
      </c>
      <c r="L351" s="481">
        <f>L352+L353</f>
        <v>0</v>
      </c>
    </row>
    <row r="352" spans="1:15" ht="25.5" hidden="1" customHeight="1">
      <c r="A352" s="478">
        <v>3</v>
      </c>
      <c r="B352" s="478">
        <v>3</v>
      </c>
      <c r="C352" s="477">
        <v>2</v>
      </c>
      <c r="D352" s="476">
        <v>3</v>
      </c>
      <c r="E352" s="474">
        <v>1</v>
      </c>
      <c r="F352" s="496">
        <v>1</v>
      </c>
      <c r="G352" s="474" t="s">
        <v>219</v>
      </c>
      <c r="H352" s="466">
        <v>319</v>
      </c>
      <c r="I352" s="480">
        <v>0</v>
      </c>
      <c r="J352" s="480">
        <v>0</v>
      </c>
      <c r="K352" s="480">
        <v>0</v>
      </c>
      <c r="L352" s="479">
        <v>0</v>
      </c>
    </row>
    <row r="353" spans="1:12" ht="25.5" hidden="1" customHeight="1">
      <c r="A353" s="478">
        <v>3</v>
      </c>
      <c r="B353" s="478">
        <v>3</v>
      </c>
      <c r="C353" s="477">
        <v>2</v>
      </c>
      <c r="D353" s="476">
        <v>3</v>
      </c>
      <c r="E353" s="474">
        <v>1</v>
      </c>
      <c r="F353" s="496">
        <v>2</v>
      </c>
      <c r="G353" s="474" t="s">
        <v>220</v>
      </c>
      <c r="H353" s="466">
        <v>320</v>
      </c>
      <c r="I353" s="473">
        <v>0</v>
      </c>
      <c r="J353" s="473">
        <v>0</v>
      </c>
      <c r="K353" s="473">
        <v>0</v>
      </c>
      <c r="L353" s="473">
        <v>0</v>
      </c>
    </row>
    <row r="354" spans="1:12" hidden="1">
      <c r="A354" s="478">
        <v>3</v>
      </c>
      <c r="B354" s="478">
        <v>3</v>
      </c>
      <c r="C354" s="477">
        <v>2</v>
      </c>
      <c r="D354" s="476">
        <v>4</v>
      </c>
      <c r="E354" s="476"/>
      <c r="F354" s="475"/>
      <c r="G354" s="474" t="s">
        <v>221</v>
      </c>
      <c r="H354" s="466">
        <v>321</v>
      </c>
      <c r="I354" s="481">
        <f>I355</f>
        <v>0</v>
      </c>
      <c r="J354" s="487">
        <f>J355</f>
        <v>0</v>
      </c>
      <c r="K354" s="486">
        <f>K355</f>
        <v>0</v>
      </c>
      <c r="L354" s="486">
        <f>L355</f>
        <v>0</v>
      </c>
    </row>
    <row r="355" spans="1:12" hidden="1">
      <c r="A355" s="495">
        <v>3</v>
      </c>
      <c r="B355" s="495">
        <v>3</v>
      </c>
      <c r="C355" s="494">
        <v>2</v>
      </c>
      <c r="D355" s="493">
        <v>4</v>
      </c>
      <c r="E355" s="493">
        <v>1</v>
      </c>
      <c r="F355" s="492"/>
      <c r="G355" s="474" t="s">
        <v>221</v>
      </c>
      <c r="H355" s="466">
        <v>322</v>
      </c>
      <c r="I355" s="491">
        <f>SUM(I356:I357)</f>
        <v>0</v>
      </c>
      <c r="J355" s="490">
        <f>SUM(J356:J357)</f>
        <v>0</v>
      </c>
      <c r="K355" s="489">
        <f>SUM(K356:K357)</f>
        <v>0</v>
      </c>
      <c r="L355" s="489">
        <f>SUM(L356:L357)</f>
        <v>0</v>
      </c>
    </row>
    <row r="356" spans="1:12" hidden="1">
      <c r="A356" s="478">
        <v>3</v>
      </c>
      <c r="B356" s="478">
        <v>3</v>
      </c>
      <c r="C356" s="477">
        <v>2</v>
      </c>
      <c r="D356" s="476">
        <v>4</v>
      </c>
      <c r="E356" s="476">
        <v>1</v>
      </c>
      <c r="F356" s="475">
        <v>1</v>
      </c>
      <c r="G356" s="474" t="s">
        <v>222</v>
      </c>
      <c r="H356" s="466">
        <v>323</v>
      </c>
      <c r="I356" s="473">
        <v>0</v>
      </c>
      <c r="J356" s="473">
        <v>0</v>
      </c>
      <c r="K356" s="473">
        <v>0</v>
      </c>
      <c r="L356" s="473">
        <v>0</v>
      </c>
    </row>
    <row r="357" spans="1:12" hidden="1">
      <c r="A357" s="478">
        <v>3</v>
      </c>
      <c r="B357" s="478">
        <v>3</v>
      </c>
      <c r="C357" s="477">
        <v>2</v>
      </c>
      <c r="D357" s="476">
        <v>4</v>
      </c>
      <c r="E357" s="476">
        <v>1</v>
      </c>
      <c r="F357" s="475">
        <v>2</v>
      </c>
      <c r="G357" s="474" t="s">
        <v>230</v>
      </c>
      <c r="H357" s="466">
        <v>324</v>
      </c>
      <c r="I357" s="473">
        <v>0</v>
      </c>
      <c r="J357" s="473">
        <v>0</v>
      </c>
      <c r="K357" s="473">
        <v>0</v>
      </c>
      <c r="L357" s="473">
        <v>0</v>
      </c>
    </row>
    <row r="358" spans="1:12" hidden="1">
      <c r="A358" s="478">
        <v>3</v>
      </c>
      <c r="B358" s="478">
        <v>3</v>
      </c>
      <c r="C358" s="477">
        <v>2</v>
      </c>
      <c r="D358" s="476">
        <v>5</v>
      </c>
      <c r="E358" s="476"/>
      <c r="F358" s="475"/>
      <c r="G358" s="474" t="s">
        <v>224</v>
      </c>
      <c r="H358" s="466">
        <v>325</v>
      </c>
      <c r="I358" s="481">
        <f t="shared" ref="I358:L359" si="30">I359</f>
        <v>0</v>
      </c>
      <c r="J358" s="487">
        <f t="shared" si="30"/>
        <v>0</v>
      </c>
      <c r="K358" s="486">
        <f t="shared" si="30"/>
        <v>0</v>
      </c>
      <c r="L358" s="486">
        <f t="shared" si="30"/>
        <v>0</v>
      </c>
    </row>
    <row r="359" spans="1:12" hidden="1">
      <c r="A359" s="495">
        <v>3</v>
      </c>
      <c r="B359" s="495">
        <v>3</v>
      </c>
      <c r="C359" s="494">
        <v>2</v>
      </c>
      <c r="D359" s="493">
        <v>5</v>
      </c>
      <c r="E359" s="493">
        <v>1</v>
      </c>
      <c r="F359" s="492"/>
      <c r="G359" s="474" t="s">
        <v>224</v>
      </c>
      <c r="H359" s="466">
        <v>326</v>
      </c>
      <c r="I359" s="491">
        <f t="shared" si="30"/>
        <v>0</v>
      </c>
      <c r="J359" s="490">
        <f t="shared" si="30"/>
        <v>0</v>
      </c>
      <c r="K359" s="489">
        <f t="shared" si="30"/>
        <v>0</v>
      </c>
      <c r="L359" s="489">
        <f t="shared" si="30"/>
        <v>0</v>
      </c>
    </row>
    <row r="360" spans="1:12" hidden="1">
      <c r="A360" s="478">
        <v>3</v>
      </c>
      <c r="B360" s="478">
        <v>3</v>
      </c>
      <c r="C360" s="477">
        <v>2</v>
      </c>
      <c r="D360" s="476">
        <v>5</v>
      </c>
      <c r="E360" s="476">
        <v>1</v>
      </c>
      <c r="F360" s="475">
        <v>1</v>
      </c>
      <c r="G360" s="474" t="s">
        <v>224</v>
      </c>
      <c r="H360" s="466">
        <v>327</v>
      </c>
      <c r="I360" s="480">
        <v>0</v>
      </c>
      <c r="J360" s="480">
        <v>0</v>
      </c>
      <c r="K360" s="480">
        <v>0</v>
      </c>
      <c r="L360" s="479">
        <v>0</v>
      </c>
    </row>
    <row r="361" spans="1:12" hidden="1">
      <c r="A361" s="478">
        <v>3</v>
      </c>
      <c r="B361" s="478">
        <v>3</v>
      </c>
      <c r="C361" s="477">
        <v>2</v>
      </c>
      <c r="D361" s="476">
        <v>6</v>
      </c>
      <c r="E361" s="476"/>
      <c r="F361" s="475"/>
      <c r="G361" s="474" t="s">
        <v>195</v>
      </c>
      <c r="H361" s="466">
        <v>328</v>
      </c>
      <c r="I361" s="481">
        <f t="shared" ref="I361:L362" si="31">I362</f>
        <v>0</v>
      </c>
      <c r="J361" s="487">
        <f t="shared" si="31"/>
        <v>0</v>
      </c>
      <c r="K361" s="486">
        <f t="shared" si="31"/>
        <v>0</v>
      </c>
      <c r="L361" s="486">
        <f t="shared" si="31"/>
        <v>0</v>
      </c>
    </row>
    <row r="362" spans="1:12" hidden="1">
      <c r="A362" s="478">
        <v>3</v>
      </c>
      <c r="B362" s="478">
        <v>3</v>
      </c>
      <c r="C362" s="477">
        <v>2</v>
      </c>
      <c r="D362" s="476">
        <v>6</v>
      </c>
      <c r="E362" s="476">
        <v>1</v>
      </c>
      <c r="F362" s="475"/>
      <c r="G362" s="474" t="s">
        <v>195</v>
      </c>
      <c r="H362" s="466">
        <v>329</v>
      </c>
      <c r="I362" s="481">
        <f t="shared" si="31"/>
        <v>0</v>
      </c>
      <c r="J362" s="487">
        <f t="shared" si="31"/>
        <v>0</v>
      </c>
      <c r="K362" s="486">
        <f t="shared" si="31"/>
        <v>0</v>
      </c>
      <c r="L362" s="486">
        <f t="shared" si="31"/>
        <v>0</v>
      </c>
    </row>
    <row r="363" spans="1:12" hidden="1">
      <c r="A363" s="485">
        <v>3</v>
      </c>
      <c r="B363" s="485">
        <v>3</v>
      </c>
      <c r="C363" s="484">
        <v>2</v>
      </c>
      <c r="D363" s="483">
        <v>6</v>
      </c>
      <c r="E363" s="483">
        <v>1</v>
      </c>
      <c r="F363" s="482">
        <v>1</v>
      </c>
      <c r="G363" s="488" t="s">
        <v>195</v>
      </c>
      <c r="H363" s="466">
        <v>330</v>
      </c>
      <c r="I363" s="480">
        <v>0</v>
      </c>
      <c r="J363" s="480">
        <v>0</v>
      </c>
      <c r="K363" s="480">
        <v>0</v>
      </c>
      <c r="L363" s="479">
        <v>0</v>
      </c>
    </row>
    <row r="364" spans="1:12" hidden="1">
      <c r="A364" s="478">
        <v>3</v>
      </c>
      <c r="B364" s="478">
        <v>3</v>
      </c>
      <c r="C364" s="477">
        <v>2</v>
      </c>
      <c r="D364" s="476">
        <v>7</v>
      </c>
      <c r="E364" s="476"/>
      <c r="F364" s="475"/>
      <c r="G364" s="474" t="s">
        <v>226</v>
      </c>
      <c r="H364" s="466">
        <v>331</v>
      </c>
      <c r="I364" s="481">
        <f>I365</f>
        <v>0</v>
      </c>
      <c r="J364" s="487">
        <f>J365</f>
        <v>0</v>
      </c>
      <c r="K364" s="486">
        <f>K365</f>
        <v>0</v>
      </c>
      <c r="L364" s="486">
        <f>L365</f>
        <v>0</v>
      </c>
    </row>
    <row r="365" spans="1:12" hidden="1">
      <c r="A365" s="485">
        <v>3</v>
      </c>
      <c r="B365" s="485">
        <v>3</v>
      </c>
      <c r="C365" s="484">
        <v>2</v>
      </c>
      <c r="D365" s="483">
        <v>7</v>
      </c>
      <c r="E365" s="483">
        <v>1</v>
      </c>
      <c r="F365" s="482"/>
      <c r="G365" s="474" t="s">
        <v>226</v>
      </c>
      <c r="H365" s="466">
        <v>332</v>
      </c>
      <c r="I365" s="481">
        <f>SUM(I366:I367)</f>
        <v>0</v>
      </c>
      <c r="J365" s="481">
        <f>SUM(J366:J367)</f>
        <v>0</v>
      </c>
      <c r="K365" s="481">
        <f>SUM(K366:K367)</f>
        <v>0</v>
      </c>
      <c r="L365" s="481">
        <f>SUM(L366:L367)</f>
        <v>0</v>
      </c>
    </row>
    <row r="366" spans="1:12" ht="25.5" hidden="1" customHeight="1">
      <c r="A366" s="478">
        <v>3</v>
      </c>
      <c r="B366" s="478">
        <v>3</v>
      </c>
      <c r="C366" s="477">
        <v>2</v>
      </c>
      <c r="D366" s="476">
        <v>7</v>
      </c>
      <c r="E366" s="476">
        <v>1</v>
      </c>
      <c r="F366" s="475">
        <v>1</v>
      </c>
      <c r="G366" s="474" t="s">
        <v>227</v>
      </c>
      <c r="H366" s="466">
        <v>333</v>
      </c>
      <c r="I366" s="480">
        <v>0</v>
      </c>
      <c r="J366" s="480">
        <v>0</v>
      </c>
      <c r="K366" s="480">
        <v>0</v>
      </c>
      <c r="L366" s="479">
        <v>0</v>
      </c>
    </row>
    <row r="367" spans="1:12" ht="25.5" hidden="1" customHeight="1">
      <c r="A367" s="478">
        <v>3</v>
      </c>
      <c r="B367" s="478">
        <v>3</v>
      </c>
      <c r="C367" s="477">
        <v>2</v>
      </c>
      <c r="D367" s="476">
        <v>7</v>
      </c>
      <c r="E367" s="476">
        <v>1</v>
      </c>
      <c r="F367" s="475">
        <v>2</v>
      </c>
      <c r="G367" s="474" t="s">
        <v>228</v>
      </c>
      <c r="H367" s="466">
        <v>334</v>
      </c>
      <c r="I367" s="473">
        <v>0</v>
      </c>
      <c r="J367" s="473">
        <v>0</v>
      </c>
      <c r="K367" s="473">
        <v>0</v>
      </c>
      <c r="L367" s="473">
        <v>0</v>
      </c>
    </row>
    <row r="368" spans="1:12">
      <c r="A368" s="472"/>
      <c r="B368" s="472"/>
      <c r="C368" s="471"/>
      <c r="D368" s="470"/>
      <c r="E368" s="469"/>
      <c r="F368" s="468"/>
      <c r="G368" s="467" t="s">
        <v>231</v>
      </c>
      <c r="H368" s="466">
        <v>335</v>
      </c>
      <c r="I368" s="465">
        <f>SUM(I34+I184)</f>
        <v>23000</v>
      </c>
      <c r="J368" s="465">
        <f>SUM(J34+J184)</f>
        <v>23000</v>
      </c>
      <c r="K368" s="465">
        <f>SUM(K34+K184)</f>
        <v>23000</v>
      </c>
      <c r="L368" s="465">
        <f>SUM(L34+L184)</f>
        <v>23000</v>
      </c>
    </row>
    <row r="369" spans="1:12">
      <c r="G369" s="464"/>
      <c r="H369" s="463"/>
      <c r="I369" s="462"/>
      <c r="J369" s="459"/>
      <c r="K369" s="459"/>
      <c r="L369" s="459"/>
    </row>
    <row r="370" spans="1:12">
      <c r="A370" s="455"/>
      <c r="B370" s="455"/>
      <c r="C370" s="455"/>
      <c r="D370" s="630" t="s">
        <v>232</v>
      </c>
      <c r="E370" s="630"/>
      <c r="F370" s="630"/>
      <c r="G370" s="630"/>
      <c r="H370" s="461"/>
      <c r="I370" s="460"/>
      <c r="J370" s="459"/>
      <c r="K370" s="630" t="s">
        <v>233</v>
      </c>
      <c r="L370" s="630"/>
    </row>
    <row r="371" spans="1:12" ht="18.75" customHeight="1">
      <c r="A371" s="458" t="s">
        <v>234</v>
      </c>
      <c r="B371" s="458"/>
      <c r="C371" s="458"/>
      <c r="D371" s="458"/>
      <c r="E371" s="458"/>
      <c r="F371" s="458"/>
      <c r="G371" s="458"/>
      <c r="I371" s="457" t="s">
        <v>235</v>
      </c>
      <c r="K371" s="639" t="s">
        <v>236</v>
      </c>
      <c r="L371" s="639"/>
    </row>
    <row r="372" spans="1:12" ht="15.75" customHeight="1">
      <c r="D372" s="456"/>
      <c r="I372" s="454"/>
      <c r="K372" s="454"/>
      <c r="L372" s="454"/>
    </row>
    <row r="373" spans="1:12" ht="15.75" customHeight="1">
      <c r="A373" s="455"/>
      <c r="B373" s="455"/>
      <c r="C373" s="455"/>
      <c r="D373" s="630" t="s">
        <v>237</v>
      </c>
      <c r="E373" s="630"/>
      <c r="F373" s="630"/>
      <c r="G373" s="630"/>
      <c r="I373" s="454"/>
      <c r="K373" s="630" t="s">
        <v>238</v>
      </c>
      <c r="L373" s="630"/>
    </row>
    <row r="374" spans="1:12" ht="24.75" customHeight="1">
      <c r="A374" s="631" t="s">
        <v>239</v>
      </c>
      <c r="B374" s="631"/>
      <c r="C374" s="631"/>
      <c r="D374" s="631"/>
      <c r="E374" s="631"/>
      <c r="F374" s="631"/>
      <c r="G374" s="631"/>
      <c r="H374" s="452"/>
      <c r="I374" s="453" t="s">
        <v>235</v>
      </c>
      <c r="K374" s="639" t="s">
        <v>236</v>
      </c>
      <c r="L374" s="639"/>
    </row>
  </sheetData>
  <sheetProtection formatCells="0" formatColumns="0" formatRows="0" insertColumns="0" insertRows="0" insertHyperlinks="0" deleteColumns="0" deleteRows="0" sort="0" autoFilter="0" pivotTables="0"/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K373:L373"/>
    <mergeCell ref="K370:L370"/>
    <mergeCell ref="A374:G374"/>
    <mergeCell ref="K374:L374"/>
    <mergeCell ref="A31:F32"/>
    <mergeCell ref="G31:G32"/>
    <mergeCell ref="H31:H32"/>
    <mergeCell ref="I31:J31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60AA1-C92B-4584-9E42-1465B1973F11}">
  <dimension ref="A1:R37"/>
  <sheetViews>
    <sheetView tabSelected="1" topLeftCell="A2" zoomScaleNormal="100" workbookViewId="0">
      <selection activeCell="F5" sqref="F5"/>
    </sheetView>
  </sheetViews>
  <sheetFormatPr defaultColWidth="9.140625" defaultRowHeight="15"/>
  <cols>
    <col min="4" max="4" width="24.140625" customWidth="1"/>
    <col min="5" max="5" width="11.7109375" customWidth="1"/>
    <col min="6" max="6" width="4.28515625" customWidth="1"/>
    <col min="9" max="9" width="6.5703125" customWidth="1"/>
    <col min="11" max="11" width="5.28515625" customWidth="1"/>
    <col min="12" max="12" width="7.140625" customWidth="1"/>
    <col min="13" max="13" width="7.5703125" customWidth="1"/>
    <col min="14" max="14" width="17.85546875" customWidth="1"/>
  </cols>
  <sheetData>
    <row r="1" spans="1:14">
      <c r="M1" t="s">
        <v>303</v>
      </c>
    </row>
    <row r="2" spans="1:14">
      <c r="M2" t="s">
        <v>302</v>
      </c>
    </row>
    <row r="3" spans="1:14">
      <c r="B3" s="723" t="s">
        <v>301</v>
      </c>
      <c r="C3" s="718"/>
      <c r="D3" s="718"/>
      <c r="E3" s="718"/>
      <c r="M3" t="s">
        <v>300</v>
      </c>
    </row>
    <row r="4" spans="1:14">
      <c r="B4" s="661" t="s">
        <v>299</v>
      </c>
      <c r="C4" s="661"/>
      <c r="D4" s="661"/>
      <c r="E4" s="661"/>
      <c r="M4" t="s">
        <v>298</v>
      </c>
    </row>
    <row r="5" spans="1:14">
      <c r="B5" s="724" t="s">
        <v>297</v>
      </c>
      <c r="C5" s="724"/>
      <c r="D5" s="724"/>
      <c r="E5" s="724"/>
      <c r="M5" t="s">
        <v>296</v>
      </c>
    </row>
    <row r="7" spans="1:14">
      <c r="B7" s="661" t="s">
        <v>295</v>
      </c>
      <c r="C7" s="661"/>
      <c r="D7" s="661"/>
      <c r="E7" s="661"/>
    </row>
    <row r="8" spans="1:14">
      <c r="B8" s="724" t="s">
        <v>294</v>
      </c>
      <c r="C8" s="724"/>
      <c r="D8" s="724"/>
      <c r="E8" s="724"/>
    </row>
    <row r="9" spans="1:14">
      <c r="A9" s="178"/>
      <c r="B9" s="717"/>
      <c r="C9" s="717"/>
      <c r="D9" s="717"/>
      <c r="E9" s="717"/>
      <c r="F9" s="178"/>
      <c r="G9" s="178"/>
      <c r="H9" s="178"/>
      <c r="I9" s="178"/>
      <c r="J9" s="178"/>
      <c r="K9" s="178"/>
      <c r="L9" s="178"/>
      <c r="M9" s="716" t="s">
        <v>537</v>
      </c>
      <c r="N9" s="716"/>
    </row>
    <row r="10" spans="1:14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</row>
    <row r="11" spans="1:14">
      <c r="A11" s="717" t="s">
        <v>293</v>
      </c>
      <c r="B11" s="717"/>
      <c r="C11" s="717"/>
      <c r="D11" s="717"/>
      <c r="E11" s="717"/>
      <c r="F11" s="717"/>
      <c r="G11" s="717"/>
      <c r="H11" s="717"/>
      <c r="I11" s="717"/>
      <c r="J11" s="717"/>
      <c r="K11" s="717"/>
      <c r="L11" s="717"/>
      <c r="M11" s="178"/>
      <c r="N11" s="178"/>
    </row>
    <row r="12" spans="1:14" hidden="1">
      <c r="M12" s="718"/>
      <c r="N12" s="718"/>
    </row>
    <row r="13" spans="1:14">
      <c r="D13" s="719">
        <v>44929</v>
      </c>
      <c r="E13" s="720"/>
    </row>
    <row r="14" spans="1:14" hidden="1">
      <c r="D14" s="189"/>
      <c r="E14" s="188"/>
    </row>
    <row r="15" spans="1:14">
      <c r="J15" s="171"/>
      <c r="N15" s="187" t="s">
        <v>292</v>
      </c>
    </row>
    <row r="16" spans="1:14">
      <c r="A16" s="186"/>
      <c r="B16" s="185"/>
      <c r="C16" s="185"/>
      <c r="D16" s="183"/>
      <c r="E16" s="711" t="s">
        <v>291</v>
      </c>
      <c r="F16" s="721"/>
      <c r="G16" s="712"/>
      <c r="H16" s="184" t="s">
        <v>290</v>
      </c>
      <c r="I16" s="183"/>
      <c r="J16" s="711" t="s">
        <v>289</v>
      </c>
      <c r="K16" s="712"/>
      <c r="L16" s="676"/>
      <c r="M16" s="696"/>
      <c r="N16" s="182" t="s">
        <v>288</v>
      </c>
    </row>
    <row r="17" spans="1:18">
      <c r="A17" s="181"/>
      <c r="B17" s="717" t="s">
        <v>287</v>
      </c>
      <c r="C17" s="717"/>
      <c r="D17" s="179"/>
      <c r="E17" s="713" t="s">
        <v>286</v>
      </c>
      <c r="F17" s="722"/>
      <c r="G17" s="714"/>
      <c r="H17" s="699" t="s">
        <v>285</v>
      </c>
      <c r="I17" s="701"/>
      <c r="J17" s="699" t="s">
        <v>279</v>
      </c>
      <c r="K17" s="701"/>
      <c r="L17" s="699" t="s">
        <v>284</v>
      </c>
      <c r="M17" s="700"/>
      <c r="N17" s="174" t="s">
        <v>283</v>
      </c>
      <c r="P17" s="178"/>
    </row>
    <row r="18" spans="1:18">
      <c r="A18" s="181"/>
      <c r="D18" s="179"/>
      <c r="E18" s="702" t="s">
        <v>282</v>
      </c>
      <c r="F18" s="711" t="s">
        <v>281</v>
      </c>
      <c r="G18" s="712"/>
      <c r="H18" s="699" t="s">
        <v>278</v>
      </c>
      <c r="I18" s="701"/>
      <c r="J18" s="180" t="s">
        <v>280</v>
      </c>
      <c r="K18" s="179"/>
      <c r="L18" s="699" t="s">
        <v>279</v>
      </c>
      <c r="M18" s="700"/>
      <c r="N18" s="174" t="s">
        <v>278</v>
      </c>
      <c r="Q18" s="178"/>
      <c r="R18" s="178"/>
    </row>
    <row r="19" spans="1:18">
      <c r="A19" s="177"/>
      <c r="B19" s="176"/>
      <c r="C19" s="176"/>
      <c r="D19" s="175"/>
      <c r="E19" s="703"/>
      <c r="F19" s="713" t="s">
        <v>277</v>
      </c>
      <c r="G19" s="714"/>
      <c r="H19" s="713" t="s">
        <v>276</v>
      </c>
      <c r="I19" s="714"/>
      <c r="J19" s="713" t="s">
        <v>276</v>
      </c>
      <c r="K19" s="714"/>
      <c r="L19" s="678"/>
      <c r="M19" s="715"/>
      <c r="N19" s="174" t="s">
        <v>276</v>
      </c>
    </row>
    <row r="20" spans="1:18">
      <c r="A20" s="704" t="s">
        <v>275</v>
      </c>
      <c r="B20" s="705"/>
      <c r="C20" s="705"/>
      <c r="D20" s="706"/>
      <c r="E20" s="667" t="s">
        <v>267</v>
      </c>
      <c r="F20" s="676" t="s">
        <v>267</v>
      </c>
      <c r="G20" s="677"/>
      <c r="H20" s="710" t="s">
        <v>267</v>
      </c>
      <c r="I20" s="677"/>
      <c r="J20" s="676" t="s">
        <v>267</v>
      </c>
      <c r="K20" s="677"/>
      <c r="L20" s="676" t="s">
        <v>267</v>
      </c>
      <c r="M20" s="677"/>
      <c r="N20" s="667"/>
    </row>
    <row r="21" spans="1:18">
      <c r="A21" s="707"/>
      <c r="B21" s="708"/>
      <c r="C21" s="708"/>
      <c r="D21" s="709"/>
      <c r="E21" s="675"/>
      <c r="F21" s="678"/>
      <c r="G21" s="679"/>
      <c r="H21" s="678"/>
      <c r="I21" s="679"/>
      <c r="J21" s="678"/>
      <c r="K21" s="679"/>
      <c r="L21" s="678"/>
      <c r="M21" s="679"/>
      <c r="N21" s="675"/>
    </row>
    <row r="22" spans="1:18">
      <c r="A22" s="687" t="s">
        <v>274</v>
      </c>
      <c r="B22" s="688"/>
      <c r="C22" s="688"/>
      <c r="D22" s="689"/>
      <c r="E22" s="173">
        <v>56000</v>
      </c>
      <c r="F22" s="683">
        <v>56000</v>
      </c>
      <c r="G22" s="684"/>
      <c r="H22" s="697">
        <v>48550.15</v>
      </c>
      <c r="I22" s="698"/>
      <c r="J22" s="697">
        <v>48550.15</v>
      </c>
      <c r="K22" s="698"/>
      <c r="L22" s="697">
        <v>48550.15</v>
      </c>
      <c r="M22" s="698"/>
      <c r="N22" s="173">
        <f>(H22-J22)</f>
        <v>0</v>
      </c>
    </row>
    <row r="23" spans="1:18">
      <c r="A23" s="687" t="s">
        <v>273</v>
      </c>
      <c r="B23" s="688"/>
      <c r="C23" s="688"/>
      <c r="D23" s="689"/>
      <c r="E23" s="173">
        <v>18000</v>
      </c>
      <c r="F23" s="683">
        <v>18000</v>
      </c>
      <c r="G23" s="684"/>
      <c r="H23" s="697">
        <v>18000</v>
      </c>
      <c r="I23" s="698"/>
      <c r="J23" s="697">
        <v>18000</v>
      </c>
      <c r="K23" s="698"/>
      <c r="L23" s="697">
        <v>18000</v>
      </c>
      <c r="M23" s="698"/>
      <c r="N23" s="173">
        <f>(H23-J23)</f>
        <v>0</v>
      </c>
    </row>
    <row r="24" spans="1:18">
      <c r="A24" s="694" t="s">
        <v>272</v>
      </c>
      <c r="B24" s="695"/>
      <c r="C24" s="695"/>
      <c r="D24" s="696"/>
      <c r="E24" s="173">
        <v>12000</v>
      </c>
      <c r="F24" s="683">
        <v>12000</v>
      </c>
      <c r="G24" s="684"/>
      <c r="H24" s="697">
        <v>11120</v>
      </c>
      <c r="I24" s="698"/>
      <c r="J24" s="697">
        <v>11120</v>
      </c>
      <c r="K24" s="698"/>
      <c r="L24" s="697">
        <v>11120</v>
      </c>
      <c r="M24" s="698"/>
      <c r="N24" s="173">
        <f>(H24-J24)</f>
        <v>0</v>
      </c>
    </row>
    <row r="25" spans="1:18">
      <c r="A25" s="687" t="s">
        <v>271</v>
      </c>
      <c r="B25" s="688"/>
      <c r="C25" s="688"/>
      <c r="D25" s="689"/>
      <c r="E25" s="173"/>
      <c r="F25" s="690"/>
      <c r="G25" s="691"/>
      <c r="H25" s="692"/>
      <c r="I25" s="693"/>
      <c r="J25" s="692"/>
      <c r="K25" s="693"/>
      <c r="L25" s="692"/>
      <c r="M25" s="693"/>
      <c r="N25" s="172">
        <f>(H25-J25)</f>
        <v>0</v>
      </c>
    </row>
    <row r="26" spans="1:18">
      <c r="A26" s="687" t="s">
        <v>270</v>
      </c>
      <c r="B26" s="688"/>
      <c r="C26" s="688"/>
      <c r="D26" s="689"/>
      <c r="E26" s="173"/>
      <c r="F26" s="690"/>
      <c r="G26" s="691"/>
      <c r="H26" s="692"/>
      <c r="I26" s="693"/>
      <c r="J26" s="692"/>
      <c r="K26" s="693"/>
      <c r="L26" s="692"/>
      <c r="M26" s="693"/>
      <c r="N26" s="172">
        <f>(H26-J26)</f>
        <v>0</v>
      </c>
    </row>
    <row r="27" spans="1:18">
      <c r="A27" s="669" t="s">
        <v>269</v>
      </c>
      <c r="B27" s="670"/>
      <c r="C27" s="670"/>
      <c r="D27" s="671"/>
      <c r="E27" s="680">
        <f>(E22+E23+E24+E26)</f>
        <v>86000</v>
      </c>
      <c r="F27" s="683">
        <f>(F22+F23+F24+F26)</f>
        <v>86000</v>
      </c>
      <c r="G27" s="684"/>
      <c r="H27" s="663">
        <f>(H22+H23+H24+H26)</f>
        <v>77670.149999999994</v>
      </c>
      <c r="I27" s="664"/>
      <c r="J27" s="663">
        <f>(J22+J23+J24+J26)</f>
        <v>77670.149999999994</v>
      </c>
      <c r="K27" s="664"/>
      <c r="L27" s="663">
        <f>(L22+L23+L24+L26)</f>
        <v>77670.149999999994</v>
      </c>
      <c r="M27" s="664"/>
      <c r="N27" s="667" t="s">
        <v>267</v>
      </c>
    </row>
    <row r="28" spans="1:18">
      <c r="A28" s="672"/>
      <c r="B28" s="673"/>
      <c r="C28" s="673"/>
      <c r="D28" s="674"/>
      <c r="E28" s="682"/>
      <c r="F28" s="685"/>
      <c r="G28" s="686"/>
      <c r="H28" s="665"/>
      <c r="I28" s="666"/>
      <c r="J28" s="665"/>
      <c r="K28" s="666"/>
      <c r="L28" s="665"/>
      <c r="M28" s="666"/>
      <c r="N28" s="668"/>
    </row>
    <row r="29" spans="1:18">
      <c r="A29" s="669" t="s">
        <v>268</v>
      </c>
      <c r="B29" s="670"/>
      <c r="C29" s="670"/>
      <c r="D29" s="671"/>
      <c r="E29" s="667" t="s">
        <v>267</v>
      </c>
      <c r="F29" s="676" t="s">
        <v>267</v>
      </c>
      <c r="G29" s="677"/>
      <c r="H29" s="676" t="s">
        <v>267</v>
      </c>
      <c r="I29" s="677"/>
      <c r="J29" s="676" t="s">
        <v>267</v>
      </c>
      <c r="K29" s="677"/>
      <c r="L29" s="676" t="s">
        <v>267</v>
      </c>
      <c r="M29" s="677"/>
      <c r="N29" s="680">
        <f>(N22+N23+N24+N26)</f>
        <v>0</v>
      </c>
    </row>
    <row r="30" spans="1:18">
      <c r="A30" s="672"/>
      <c r="B30" s="673"/>
      <c r="C30" s="673"/>
      <c r="D30" s="674"/>
      <c r="E30" s="675"/>
      <c r="F30" s="678"/>
      <c r="G30" s="679"/>
      <c r="H30" s="678"/>
      <c r="I30" s="679"/>
      <c r="J30" s="678"/>
      <c r="K30" s="679"/>
      <c r="L30" s="678"/>
      <c r="M30" s="679"/>
      <c r="N30" s="681"/>
    </row>
    <row r="31" spans="1:18" hidden="1"/>
    <row r="32" spans="1:18">
      <c r="A32" s="660" t="s">
        <v>266</v>
      </c>
      <c r="B32" s="660"/>
      <c r="C32" s="660"/>
      <c r="H32" s="661"/>
      <c r="I32" s="661"/>
      <c r="K32" s="661" t="s">
        <v>233</v>
      </c>
      <c r="L32" s="661"/>
      <c r="M32" s="661"/>
      <c r="N32" s="661"/>
    </row>
    <row r="33" spans="1:14" ht="15" customHeight="1">
      <c r="H33" s="658" t="s">
        <v>235</v>
      </c>
      <c r="I33" s="658"/>
      <c r="K33" s="658" t="s">
        <v>236</v>
      </c>
      <c r="L33" s="658"/>
      <c r="M33" s="658"/>
      <c r="N33" s="658"/>
    </row>
    <row r="34" spans="1:14">
      <c r="G34" s="171"/>
      <c r="H34" s="171"/>
      <c r="I34" s="171"/>
      <c r="J34" s="171"/>
      <c r="K34" s="171"/>
      <c r="L34" s="171"/>
      <c r="M34" s="171"/>
      <c r="N34" s="171"/>
    </row>
    <row r="35" spans="1:14" ht="24.75" customHeight="1">
      <c r="A35" s="662" t="s">
        <v>237</v>
      </c>
      <c r="B35" s="662"/>
      <c r="C35" s="662"/>
      <c r="D35" s="662"/>
      <c r="H35" s="661"/>
      <c r="I35" s="661"/>
      <c r="K35" s="606"/>
      <c r="L35" s="606"/>
      <c r="M35" s="606" t="s">
        <v>238</v>
      </c>
      <c r="N35" s="606"/>
    </row>
    <row r="36" spans="1:14">
      <c r="G36" t="s">
        <v>265</v>
      </c>
      <c r="H36" s="658" t="s">
        <v>235</v>
      </c>
      <c r="I36" s="658"/>
      <c r="K36" s="658" t="s">
        <v>236</v>
      </c>
      <c r="L36" s="658"/>
      <c r="M36" s="658"/>
      <c r="N36" s="658"/>
    </row>
    <row r="37" spans="1:14" s="169" customFormat="1" ht="12.75">
      <c r="B37" s="659" t="s">
        <v>264</v>
      </c>
      <c r="C37" s="659"/>
      <c r="D37" s="659"/>
      <c r="E37" s="659"/>
      <c r="F37" s="659"/>
      <c r="G37" s="659"/>
      <c r="H37" s="659"/>
      <c r="I37" s="170"/>
      <c r="J37" s="170"/>
      <c r="K37" s="170"/>
    </row>
  </sheetData>
  <mergeCells count="84">
    <mergeCell ref="B3:E3"/>
    <mergeCell ref="B4:E4"/>
    <mergeCell ref="B5:E5"/>
    <mergeCell ref="B7:E7"/>
    <mergeCell ref="B8:E8"/>
    <mergeCell ref="L17:M17"/>
    <mergeCell ref="H19:I19"/>
    <mergeCell ref="J19:K19"/>
    <mergeCell ref="L19:M19"/>
    <mergeCell ref="M9:N9"/>
    <mergeCell ref="A11:L11"/>
    <mergeCell ref="M12:N12"/>
    <mergeCell ref="D13:E13"/>
    <mergeCell ref="E16:G16"/>
    <mergeCell ref="J16:K16"/>
    <mergeCell ref="L16:M16"/>
    <mergeCell ref="B9:E9"/>
    <mergeCell ref="F19:G19"/>
    <mergeCell ref="B17:C17"/>
    <mergeCell ref="E17:G17"/>
    <mergeCell ref="H17:I17"/>
    <mergeCell ref="J17:K17"/>
    <mergeCell ref="L20:M21"/>
    <mergeCell ref="E18:E19"/>
    <mergeCell ref="N20:N21"/>
    <mergeCell ref="A22:D22"/>
    <mergeCell ref="F22:G22"/>
    <mergeCell ref="H22:I22"/>
    <mergeCell ref="J22:K22"/>
    <mergeCell ref="L22:M22"/>
    <mergeCell ref="A20:D21"/>
    <mergeCell ref="E20:E21"/>
    <mergeCell ref="F20:G21"/>
    <mergeCell ref="H20:I21"/>
    <mergeCell ref="J20:K21"/>
    <mergeCell ref="F18:G18"/>
    <mergeCell ref="H18:I18"/>
    <mergeCell ref="L18:M18"/>
    <mergeCell ref="A23:D23"/>
    <mergeCell ref="F23:G23"/>
    <mergeCell ref="H23:I23"/>
    <mergeCell ref="J23:K23"/>
    <mergeCell ref="L23:M23"/>
    <mergeCell ref="A24:D24"/>
    <mergeCell ref="F24:G24"/>
    <mergeCell ref="H24:I24"/>
    <mergeCell ref="J24:K24"/>
    <mergeCell ref="L24:M24"/>
    <mergeCell ref="A25:D25"/>
    <mergeCell ref="F25:G25"/>
    <mergeCell ref="H25:I25"/>
    <mergeCell ref="J25:K25"/>
    <mergeCell ref="L25:M25"/>
    <mergeCell ref="A26:D26"/>
    <mergeCell ref="F26:G26"/>
    <mergeCell ref="H26:I26"/>
    <mergeCell ref="J26:K26"/>
    <mergeCell ref="L26:M26"/>
    <mergeCell ref="L27:M28"/>
    <mergeCell ref="K35:L35"/>
    <mergeCell ref="M35:N3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H36:I36"/>
    <mergeCell ref="K36:N36"/>
    <mergeCell ref="B37:H37"/>
    <mergeCell ref="A32:C32"/>
    <mergeCell ref="H32:I32"/>
    <mergeCell ref="K32:N32"/>
    <mergeCell ref="H33:I33"/>
    <mergeCell ref="K33:N33"/>
    <mergeCell ref="A35:D35"/>
    <mergeCell ref="H35:I35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D2C9-676A-41AC-921B-DFFA843D1BFD}">
  <dimension ref="B1:R57"/>
  <sheetViews>
    <sheetView zoomScaleNormal="100" workbookViewId="0">
      <selection activeCell="G25" sqref="G25"/>
    </sheetView>
  </sheetViews>
  <sheetFormatPr defaultColWidth="9.140625" defaultRowHeight="15"/>
  <cols>
    <col min="1" max="1" width="5.7109375" style="169" customWidth="1"/>
    <col min="2" max="2" width="12.7109375" style="169" customWidth="1"/>
    <col min="3" max="3" width="42" style="191" customWidth="1"/>
    <col min="4" max="4" width="14.5703125" style="191" customWidth="1"/>
    <col min="5" max="5" width="17" style="191" customWidth="1"/>
    <col min="6" max="6" width="16.85546875" style="191" customWidth="1"/>
    <col min="7" max="7" width="13.85546875" style="169" customWidth="1"/>
    <col min="8" max="8" width="20.85546875" style="169" customWidth="1"/>
    <col min="9" max="9" width="9.28515625" style="169" customWidth="1"/>
    <col min="10" max="10" width="9.85546875" style="169" customWidth="1"/>
    <col min="11" max="11" width="8" style="169" customWidth="1"/>
    <col min="12" max="12" width="7.85546875" style="169" customWidth="1"/>
    <col min="13" max="15" width="0" style="169" hidden="1" customWidth="1"/>
    <col min="16" max="16384" width="9.140625" style="169"/>
  </cols>
  <sheetData>
    <row r="1" spans="2:18" ht="12" customHeight="1">
      <c r="H1" s="740" t="s">
        <v>329</v>
      </c>
      <c r="I1" s="660"/>
    </row>
    <row r="2" spans="2:18" ht="12" customHeight="1">
      <c r="D2" s="235"/>
      <c r="E2" s="235"/>
      <c r="F2" s="741" t="s">
        <v>328</v>
      </c>
      <c r="G2" s="742"/>
      <c r="H2" s="742"/>
      <c r="I2" s="743"/>
      <c r="J2" s="239"/>
      <c r="K2" s="239"/>
    </row>
    <row r="3" spans="2:18" ht="12" customHeight="1">
      <c r="D3" s="235"/>
      <c r="E3" s="235"/>
      <c r="F3" s="741" t="s">
        <v>327</v>
      </c>
      <c r="G3" s="742"/>
      <c r="H3" s="742"/>
      <c r="I3" s="239"/>
      <c r="J3" s="239"/>
      <c r="K3" s="239"/>
    </row>
    <row r="4" spans="2:18" ht="12" customHeight="1">
      <c r="D4" s="235"/>
      <c r="E4" s="235"/>
      <c r="F4" s="741" t="s">
        <v>326</v>
      </c>
      <c r="G4" s="742"/>
      <c r="H4" s="742"/>
      <c r="I4" s="239"/>
      <c r="J4" s="239"/>
      <c r="K4" s="239"/>
    </row>
    <row r="5" spans="2:18" ht="12" customHeight="1">
      <c r="D5" s="235"/>
      <c r="E5" s="235"/>
      <c r="F5" s="235" t="s">
        <v>325</v>
      </c>
      <c r="G5" s="235"/>
      <c r="H5" s="235"/>
      <c r="I5" s="235"/>
      <c r="J5" s="239"/>
      <c r="K5" s="239"/>
    </row>
    <row r="6" spans="2:18" ht="21.75" customHeight="1">
      <c r="C6" s="744" t="s">
        <v>324</v>
      </c>
      <c r="D6" s="744"/>
      <c r="E6" s="744"/>
      <c r="F6" s="744"/>
      <c r="G6" s="744"/>
      <c r="H6" s="744"/>
      <c r="I6" s="232"/>
      <c r="J6" s="238"/>
      <c r="K6" s="235"/>
    </row>
    <row r="7" spans="2:18" ht="9" customHeight="1">
      <c r="B7" s="170"/>
      <c r="C7" s="232"/>
      <c r="D7" s="232"/>
      <c r="E7" s="232"/>
      <c r="F7" s="232"/>
      <c r="G7" s="232"/>
      <c r="H7" s="232"/>
      <c r="I7" s="170"/>
      <c r="J7" s="170"/>
      <c r="K7" s="170"/>
    </row>
    <row r="8" spans="2:18" ht="15.75" customHeight="1">
      <c r="B8" s="170"/>
      <c r="C8" s="236"/>
      <c r="D8" s="237" t="s">
        <v>323</v>
      </c>
      <c r="E8" s="237"/>
      <c r="F8" s="236"/>
      <c r="G8" s="236"/>
      <c r="H8" s="236"/>
      <c r="I8" s="170"/>
      <c r="J8" s="170"/>
      <c r="K8" s="170"/>
      <c r="N8" s="235"/>
      <c r="O8" s="235"/>
      <c r="P8" s="235"/>
      <c r="Q8" s="235"/>
      <c r="R8" s="235"/>
    </row>
    <row r="9" spans="2:18" ht="19.5" customHeight="1">
      <c r="C9" s="729" t="s">
        <v>322</v>
      </c>
      <c r="D9" s="729"/>
      <c r="E9" s="729"/>
      <c r="F9" s="729"/>
      <c r="G9" s="729"/>
      <c r="H9" s="729"/>
      <c r="I9" s="200"/>
      <c r="J9" s="200"/>
      <c r="K9" s="200"/>
      <c r="L9" s="200"/>
      <c r="M9" s="200"/>
      <c r="N9" s="200"/>
      <c r="O9" s="200"/>
      <c r="P9" s="200"/>
      <c r="Q9" s="200"/>
      <c r="R9" s="200"/>
    </row>
    <row r="10" spans="2:18" ht="50.25" customHeight="1">
      <c r="B10" s="730" t="s">
        <v>330</v>
      </c>
      <c r="C10" s="730"/>
      <c r="D10" s="730"/>
      <c r="E10" s="730"/>
      <c r="F10" s="730"/>
      <c r="G10" s="730"/>
      <c r="H10" s="730"/>
      <c r="I10" s="234"/>
      <c r="J10" s="234"/>
      <c r="K10" s="234"/>
      <c r="L10" s="229"/>
      <c r="M10" s="229"/>
      <c r="N10" s="229"/>
      <c r="O10" s="229"/>
      <c r="P10" s="229"/>
      <c r="Q10" s="229"/>
      <c r="R10" s="229"/>
    </row>
    <row r="11" spans="2:18" ht="28.5" customHeight="1">
      <c r="C11" s="232"/>
      <c r="D11" s="232"/>
      <c r="E11" s="233" t="s">
        <v>331</v>
      </c>
      <c r="F11" s="203"/>
    </row>
    <row r="12" spans="2:18" ht="12.75">
      <c r="C12" s="232"/>
      <c r="D12" s="731" t="s">
        <v>321</v>
      </c>
      <c r="E12" s="731"/>
      <c r="F12" s="169"/>
    </row>
    <row r="13" spans="2:18">
      <c r="C13" s="232"/>
      <c r="D13" s="169"/>
      <c r="E13" s="231" t="s">
        <v>320</v>
      </c>
      <c r="F13" s="204"/>
    </row>
    <row r="14" spans="2:18" ht="12.75">
      <c r="C14" s="169"/>
      <c r="D14" s="169"/>
      <c r="E14" s="230" t="s">
        <v>319</v>
      </c>
      <c r="F14" s="227"/>
    </row>
    <row r="15" spans="2:18" ht="12" customHeight="1">
      <c r="B15" s="229"/>
    </row>
    <row r="16" spans="2:18" ht="12.75" customHeight="1">
      <c r="B16" s="228"/>
      <c r="H16" s="227" t="s">
        <v>318</v>
      </c>
    </row>
    <row r="17" spans="2:12" ht="22.5" customHeight="1">
      <c r="B17" s="732" t="s">
        <v>317</v>
      </c>
      <c r="C17" s="732" t="s">
        <v>316</v>
      </c>
      <c r="D17" s="734" t="s">
        <v>315</v>
      </c>
      <c r="E17" s="735"/>
      <c r="F17" s="735"/>
      <c r="G17" s="735"/>
      <c r="H17" s="736"/>
    </row>
    <row r="18" spans="2:12" ht="21" hidden="1" customHeight="1">
      <c r="B18" s="733"/>
      <c r="C18" s="733"/>
      <c r="D18" s="226"/>
      <c r="E18" s="225"/>
      <c r="F18" s="225"/>
      <c r="G18" s="225"/>
      <c r="H18" s="224"/>
    </row>
    <row r="19" spans="2:12" ht="12.75" hidden="1" customHeight="1">
      <c r="B19" s="733"/>
      <c r="C19" s="733"/>
      <c r="D19" s="732" t="s">
        <v>314</v>
      </c>
      <c r="E19" s="732" t="s">
        <v>313</v>
      </c>
      <c r="F19" s="738" t="s">
        <v>312</v>
      </c>
      <c r="G19" s="732" t="s">
        <v>311</v>
      </c>
      <c r="H19" s="732" t="s">
        <v>310</v>
      </c>
    </row>
    <row r="20" spans="2:12" ht="44.25" customHeight="1">
      <c r="B20" s="733"/>
      <c r="C20" s="733"/>
      <c r="D20" s="737"/>
      <c r="E20" s="737"/>
      <c r="F20" s="739"/>
      <c r="G20" s="737"/>
      <c r="H20" s="737"/>
    </row>
    <row r="21" spans="2:12" ht="11.25" customHeight="1">
      <c r="B21" s="222">
        <v>1</v>
      </c>
      <c r="C21" s="223">
        <v>2</v>
      </c>
      <c r="D21" s="222">
        <v>3</v>
      </c>
      <c r="E21" s="222">
        <v>4</v>
      </c>
      <c r="F21" s="222">
        <v>5</v>
      </c>
      <c r="G21" s="222">
        <v>6</v>
      </c>
      <c r="H21" s="222">
        <v>7</v>
      </c>
    </row>
    <row r="22" spans="2:12" ht="17.25" customHeight="1">
      <c r="B22" s="217">
        <v>731</v>
      </c>
      <c r="C22" s="217" t="s">
        <v>309</v>
      </c>
      <c r="D22" s="220">
        <v>2071.94</v>
      </c>
      <c r="E22" s="219">
        <v>6264.86</v>
      </c>
      <c r="F22" s="219">
        <v>8336.7999999999993</v>
      </c>
      <c r="G22" s="221"/>
      <c r="H22" s="209">
        <f>D22+E22-F22-G22</f>
        <v>0</v>
      </c>
    </row>
    <row r="23" spans="2:12" ht="18.75" customHeight="1">
      <c r="B23" s="217">
        <v>741</v>
      </c>
      <c r="C23" s="217" t="s">
        <v>308</v>
      </c>
      <c r="D23" s="220">
        <v>21230.71</v>
      </c>
      <c r="E23" s="219">
        <v>17489.439999999999</v>
      </c>
      <c r="F23" s="219">
        <v>38720.15</v>
      </c>
      <c r="G23" s="214"/>
      <c r="H23" s="209">
        <f>D23+E23-F23-G23</f>
        <v>-7.2759576141834259E-12</v>
      </c>
    </row>
    <row r="24" spans="2:12" ht="14.45" customHeight="1">
      <c r="B24" s="217"/>
      <c r="C24" s="217"/>
      <c r="D24" s="216"/>
      <c r="E24" s="218"/>
      <c r="F24" s="218"/>
      <c r="G24" s="214"/>
      <c r="H24" s="214"/>
    </row>
    <row r="25" spans="2:12" ht="14.45" customHeight="1">
      <c r="B25" s="217"/>
      <c r="C25" s="217"/>
      <c r="D25" s="216"/>
      <c r="E25" s="215"/>
      <c r="F25" s="215"/>
      <c r="G25" s="214"/>
      <c r="H25" s="214"/>
    </row>
    <row r="26" spans="2:12" ht="14.45" customHeight="1">
      <c r="B26" s="217"/>
      <c r="C26" s="217"/>
      <c r="D26" s="216"/>
      <c r="E26" s="215"/>
      <c r="F26" s="215"/>
      <c r="G26" s="214"/>
      <c r="H26" s="214"/>
    </row>
    <row r="27" spans="2:12" ht="14.45" customHeight="1">
      <c r="B27" s="210"/>
      <c r="C27" s="213" t="s">
        <v>307</v>
      </c>
      <c r="D27" s="212">
        <f>SUM(D22:D26)</f>
        <v>23302.649999999998</v>
      </c>
      <c r="E27" s="211">
        <f>SUM(E22:E26)</f>
        <v>23754.3</v>
      </c>
      <c r="F27" s="211">
        <f>SUM(F22:F26)</f>
        <v>47056.95</v>
      </c>
      <c r="G27" s="210">
        <v>0</v>
      </c>
      <c r="H27" s="209">
        <f>SUM(H22:H26)</f>
        <v>-7.2759576141834259E-12</v>
      </c>
    </row>
    <row r="29" spans="2:12" ht="12.75">
      <c r="C29" s="169"/>
      <c r="D29" s="169"/>
      <c r="E29" s="169"/>
      <c r="F29" s="169"/>
    </row>
    <row r="30" spans="2:12" ht="15.75">
      <c r="B30" s="727" t="s">
        <v>232</v>
      </c>
      <c r="C30" s="727"/>
      <c r="D30" s="201"/>
      <c r="E30" s="208"/>
      <c r="F30" s="169"/>
      <c r="G30" s="727" t="s">
        <v>233</v>
      </c>
      <c r="H30" s="727"/>
      <c r="J30" s="201"/>
      <c r="L30" s="200"/>
    </row>
    <row r="31" spans="2:12" ht="21.75" customHeight="1">
      <c r="B31" s="725" t="s">
        <v>306</v>
      </c>
      <c r="C31" s="725"/>
      <c r="D31" s="207"/>
      <c r="E31" s="197" t="s">
        <v>235</v>
      </c>
      <c r="F31" s="206"/>
      <c r="G31" s="726" t="s">
        <v>236</v>
      </c>
      <c r="H31" s="726"/>
      <c r="I31" s="205"/>
      <c r="J31" s="195"/>
      <c r="L31" s="194"/>
    </row>
    <row r="32" spans="2:12" ht="15.75" customHeight="1">
      <c r="B32" s="728"/>
      <c r="C32" s="728"/>
      <c r="D32" s="728"/>
      <c r="E32" s="728"/>
      <c r="F32" s="169"/>
      <c r="I32" s="204"/>
      <c r="J32" s="203"/>
      <c r="K32" s="203"/>
      <c r="L32" s="200"/>
    </row>
    <row r="33" spans="2:14" ht="14.25" customHeight="1">
      <c r="B33" s="728" t="s">
        <v>305</v>
      </c>
      <c r="C33" s="728"/>
      <c r="D33" s="728"/>
      <c r="E33" s="728"/>
      <c r="F33" s="169"/>
      <c r="G33" s="727" t="s">
        <v>238</v>
      </c>
      <c r="H33" s="727"/>
      <c r="I33" s="202"/>
      <c r="J33" s="201"/>
      <c r="L33" s="200"/>
      <c r="N33" s="199"/>
    </row>
    <row r="34" spans="2:14" ht="48.75" customHeight="1">
      <c r="B34" s="725" t="s">
        <v>304</v>
      </c>
      <c r="C34" s="725"/>
      <c r="D34" s="198"/>
      <c r="E34" s="197" t="s">
        <v>235</v>
      </c>
      <c r="F34" s="197"/>
      <c r="G34" s="726" t="s">
        <v>236</v>
      </c>
      <c r="H34" s="726"/>
      <c r="I34" s="196"/>
      <c r="J34" s="195"/>
      <c r="L34" s="194"/>
      <c r="N34" s="193"/>
    </row>
    <row r="35" spans="2:14" ht="15" customHeight="1">
      <c r="B35" s="659" t="s">
        <v>264</v>
      </c>
      <c r="C35" s="659"/>
      <c r="D35" s="659"/>
      <c r="E35" s="659"/>
      <c r="F35" s="659"/>
      <c r="G35" s="659"/>
      <c r="H35" s="659"/>
      <c r="I35" s="170"/>
      <c r="J35" s="170"/>
      <c r="K35" s="170"/>
    </row>
    <row r="36" spans="2:14">
      <c r="B36" s="170"/>
      <c r="C36" s="192"/>
      <c r="D36" s="192"/>
      <c r="E36" s="192"/>
      <c r="F36" s="192"/>
      <c r="G36" s="170"/>
      <c r="H36" s="170"/>
      <c r="I36" s="170"/>
      <c r="J36" s="170"/>
      <c r="K36" s="170"/>
    </row>
    <row r="37" spans="2:14">
      <c r="B37" s="170"/>
      <c r="C37" s="192"/>
      <c r="D37" s="192"/>
      <c r="E37" s="192"/>
      <c r="F37" s="192"/>
      <c r="G37" s="170"/>
      <c r="H37" s="170"/>
      <c r="I37" s="170"/>
      <c r="J37" s="170"/>
      <c r="K37" s="170"/>
    </row>
    <row r="38" spans="2:14">
      <c r="B38" s="170"/>
      <c r="C38" s="192"/>
      <c r="D38" s="192"/>
      <c r="E38" s="192"/>
      <c r="F38" s="192"/>
      <c r="G38" s="170"/>
      <c r="H38" s="170"/>
      <c r="I38" s="170"/>
      <c r="J38" s="170"/>
      <c r="K38" s="170"/>
    </row>
    <row r="39" spans="2:14">
      <c r="B39" s="170"/>
      <c r="C39" s="192"/>
      <c r="D39" s="192"/>
      <c r="E39" s="192"/>
      <c r="F39" s="192"/>
      <c r="G39" s="170"/>
      <c r="H39" s="170"/>
      <c r="I39" s="170"/>
      <c r="J39" s="170"/>
      <c r="K39" s="170"/>
    </row>
    <row r="40" spans="2:14">
      <c r="B40" s="170"/>
      <c r="C40" s="192"/>
      <c r="D40" s="192"/>
      <c r="E40" s="192"/>
      <c r="F40" s="192"/>
      <c r="G40" s="170"/>
      <c r="H40" s="170"/>
      <c r="I40" s="170"/>
      <c r="J40" s="170"/>
      <c r="K40" s="170"/>
    </row>
    <row r="41" spans="2:14">
      <c r="B41" s="170"/>
      <c r="C41" s="192"/>
      <c r="D41" s="192"/>
      <c r="E41" s="192"/>
      <c r="F41" s="192"/>
      <c r="G41" s="170"/>
      <c r="H41" s="170"/>
      <c r="I41" s="170"/>
      <c r="J41" s="170"/>
      <c r="K41" s="170"/>
    </row>
    <row r="42" spans="2:14">
      <c r="B42" s="170"/>
      <c r="C42" s="192"/>
      <c r="D42" s="192"/>
      <c r="E42" s="192"/>
      <c r="F42" s="192"/>
      <c r="G42" s="170"/>
      <c r="H42" s="170"/>
      <c r="I42" s="170"/>
      <c r="J42" s="170"/>
      <c r="K42" s="170"/>
    </row>
    <row r="43" spans="2:14">
      <c r="B43" s="170"/>
      <c r="C43" s="192"/>
      <c r="D43" s="192"/>
      <c r="E43" s="192"/>
      <c r="F43" s="192"/>
      <c r="G43" s="170"/>
      <c r="H43" s="170"/>
      <c r="I43" s="170"/>
      <c r="J43" s="170"/>
      <c r="K43" s="170"/>
    </row>
    <row r="44" spans="2:14">
      <c r="B44" s="170"/>
      <c r="C44" s="192"/>
      <c r="D44" s="192"/>
      <c r="E44" s="192"/>
      <c r="F44" s="192"/>
      <c r="G44" s="170"/>
      <c r="H44" s="170"/>
      <c r="I44" s="170"/>
      <c r="J44" s="170"/>
      <c r="K44" s="170"/>
    </row>
    <row r="45" spans="2:14">
      <c r="B45" s="170"/>
      <c r="C45" s="192"/>
      <c r="D45" s="192"/>
      <c r="E45" s="192"/>
      <c r="F45" s="192"/>
      <c r="G45" s="170"/>
      <c r="H45" s="170"/>
      <c r="I45" s="170"/>
      <c r="J45" s="170"/>
      <c r="K45" s="170"/>
    </row>
    <row r="46" spans="2:14">
      <c r="B46" s="170"/>
      <c r="C46" s="192"/>
      <c r="D46" s="192"/>
      <c r="E46" s="192"/>
      <c r="F46" s="192"/>
      <c r="G46" s="170"/>
      <c r="H46" s="170"/>
      <c r="I46" s="170"/>
      <c r="J46" s="170"/>
      <c r="K46" s="170"/>
    </row>
    <row r="47" spans="2:14">
      <c r="B47" s="170"/>
      <c r="C47" s="192"/>
      <c r="D47" s="192"/>
      <c r="E47" s="192"/>
      <c r="F47" s="192"/>
      <c r="G47" s="170"/>
      <c r="H47" s="170"/>
      <c r="I47" s="170"/>
      <c r="J47" s="170"/>
      <c r="K47" s="170"/>
    </row>
    <row r="48" spans="2:14">
      <c r="B48" s="170"/>
      <c r="C48" s="192"/>
      <c r="D48" s="192"/>
      <c r="E48" s="192"/>
      <c r="F48" s="192"/>
      <c r="G48" s="170"/>
      <c r="H48" s="170"/>
      <c r="I48" s="170"/>
      <c r="J48" s="170"/>
      <c r="K48" s="170"/>
    </row>
    <row r="49" spans="2:11">
      <c r="B49" s="170"/>
      <c r="C49" s="192"/>
      <c r="D49" s="192"/>
      <c r="E49" s="192"/>
      <c r="F49" s="192"/>
      <c r="G49" s="170"/>
      <c r="H49" s="170"/>
      <c r="I49" s="170"/>
      <c r="J49" s="170"/>
      <c r="K49" s="170"/>
    </row>
    <row r="50" spans="2:11">
      <c r="B50" s="170"/>
      <c r="C50" s="192"/>
      <c r="D50" s="192"/>
      <c r="E50" s="192"/>
      <c r="F50" s="192"/>
      <c r="G50" s="170"/>
      <c r="H50" s="170"/>
      <c r="I50" s="170"/>
      <c r="J50" s="170"/>
      <c r="K50" s="170"/>
    </row>
    <row r="51" spans="2:11">
      <c r="B51" s="170"/>
      <c r="C51" s="192"/>
      <c r="D51" s="192"/>
      <c r="E51" s="192"/>
      <c r="F51" s="192"/>
      <c r="G51" s="170"/>
      <c r="H51" s="170"/>
      <c r="I51" s="170"/>
      <c r="J51" s="170"/>
      <c r="K51" s="170"/>
    </row>
    <row r="52" spans="2:11">
      <c r="B52" s="170"/>
      <c r="C52" s="192"/>
      <c r="D52" s="192"/>
      <c r="E52" s="192"/>
      <c r="F52" s="192"/>
      <c r="G52" s="170"/>
      <c r="H52" s="170"/>
      <c r="I52" s="170"/>
      <c r="J52" s="170"/>
      <c r="K52" s="170"/>
    </row>
    <row r="53" spans="2:11">
      <c r="B53" s="170"/>
      <c r="C53" s="192"/>
      <c r="D53" s="192"/>
      <c r="E53" s="192"/>
      <c r="F53" s="192"/>
      <c r="G53" s="170"/>
      <c r="H53" s="170"/>
      <c r="I53" s="170"/>
      <c r="J53" s="170"/>
      <c r="K53" s="170"/>
    </row>
    <row r="54" spans="2:11">
      <c r="B54" s="170"/>
      <c r="C54" s="192"/>
      <c r="D54" s="192"/>
      <c r="E54" s="192"/>
      <c r="F54" s="192"/>
      <c r="G54" s="170"/>
      <c r="H54" s="170"/>
      <c r="I54" s="170"/>
      <c r="J54" s="170"/>
      <c r="K54" s="170"/>
    </row>
    <row r="55" spans="2:11">
      <c r="B55" s="170"/>
      <c r="C55" s="192"/>
      <c r="D55" s="192"/>
      <c r="E55" s="192"/>
      <c r="F55" s="192"/>
      <c r="G55" s="170"/>
      <c r="H55" s="170"/>
      <c r="I55" s="170"/>
      <c r="J55" s="170"/>
      <c r="K55" s="170"/>
    </row>
    <row r="56" spans="2:11">
      <c r="B56" s="170"/>
      <c r="C56" s="192"/>
      <c r="D56" s="192"/>
      <c r="E56" s="192"/>
      <c r="F56" s="192"/>
      <c r="G56" s="170"/>
      <c r="H56" s="170"/>
      <c r="I56" s="170"/>
      <c r="J56" s="170"/>
      <c r="K56" s="170"/>
    </row>
    <row r="57" spans="2:11">
      <c r="B57" s="170"/>
      <c r="C57" s="192"/>
      <c r="D57" s="192"/>
      <c r="E57" s="192"/>
      <c r="F57" s="192"/>
      <c r="G57" s="170"/>
      <c r="H57" s="170"/>
      <c r="I57" s="170"/>
      <c r="J57" s="170"/>
      <c r="K57" s="170"/>
    </row>
  </sheetData>
  <mergeCells count="26">
    <mergeCell ref="H1:I1"/>
    <mergeCell ref="F2:I2"/>
    <mergeCell ref="F3:H3"/>
    <mergeCell ref="F4:H4"/>
    <mergeCell ref="C6:H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H19:H20"/>
    <mergeCell ref="B34:C34"/>
    <mergeCell ref="G34:H34"/>
    <mergeCell ref="B35:H35"/>
    <mergeCell ref="B30:C30"/>
    <mergeCell ref="G30:H30"/>
    <mergeCell ref="B31:C31"/>
    <mergeCell ref="G31:H31"/>
    <mergeCell ref="B32:E32"/>
    <mergeCell ref="B33:E33"/>
    <mergeCell ref="G33:H33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58674-AC54-4F48-92A8-3675F780066A}">
  <dimension ref="A1:K57"/>
  <sheetViews>
    <sheetView topLeftCell="A8" zoomScaleNormal="100" workbookViewId="0">
      <selection activeCell="L40" sqref="L40"/>
    </sheetView>
  </sheetViews>
  <sheetFormatPr defaultColWidth="9.140625" defaultRowHeight="15"/>
  <cols>
    <col min="1" max="1" width="9.28515625" customWidth="1"/>
    <col min="2" max="2" width="36.7109375" customWidth="1"/>
    <col min="3" max="3" width="10.85546875" customWidth="1"/>
    <col min="4" max="4" width="9.5703125" customWidth="1"/>
    <col min="5" max="5" width="8.5703125" customWidth="1"/>
    <col min="6" max="6" width="7.140625" customWidth="1"/>
    <col min="7" max="7" width="7.85546875" customWidth="1"/>
    <col min="8" max="8" width="9.5703125" customWidth="1"/>
  </cols>
  <sheetData>
    <row r="1" spans="1:8" ht="7.5" customHeight="1"/>
    <row r="2" spans="1:8">
      <c r="B2" s="261"/>
      <c r="E2" s="660" t="s">
        <v>388</v>
      </c>
      <c r="F2" s="660"/>
      <c r="G2" s="660"/>
      <c r="H2" s="660"/>
    </row>
    <row r="3" spans="1:8">
      <c r="A3" s="178"/>
      <c r="B3" s="261"/>
      <c r="E3" s="660" t="s">
        <v>302</v>
      </c>
      <c r="F3" s="660"/>
      <c r="G3" s="660"/>
      <c r="H3" s="660"/>
    </row>
    <row r="4" spans="1:8">
      <c r="E4" s="660" t="s">
        <v>300</v>
      </c>
      <c r="F4" s="660"/>
      <c r="G4" s="660"/>
      <c r="H4" s="660"/>
    </row>
    <row r="5" spans="1:8" ht="12.75" customHeight="1">
      <c r="E5" s="660" t="s">
        <v>387</v>
      </c>
      <c r="F5" s="660"/>
      <c r="G5" s="660"/>
      <c r="H5" s="660"/>
    </row>
    <row r="6" spans="1:8" ht="18" customHeight="1">
      <c r="B6" s="260" t="s">
        <v>386</v>
      </c>
      <c r="E6" s="660" t="s">
        <v>385</v>
      </c>
      <c r="F6" s="660"/>
      <c r="G6" s="660"/>
      <c r="H6" s="660"/>
    </row>
    <row r="7" spans="1:8" hidden="1">
      <c r="F7" s="259"/>
      <c r="G7" s="259"/>
      <c r="H7" s="259"/>
    </row>
    <row r="8" spans="1:8">
      <c r="B8" s="258" t="s">
        <v>384</v>
      </c>
    </row>
    <row r="9" spans="1:8" ht="13.5" customHeight="1">
      <c r="A9" s="747" t="s">
        <v>297</v>
      </c>
      <c r="B9" s="746"/>
      <c r="C9" s="747"/>
      <c r="D9" s="747"/>
      <c r="E9" s="240"/>
      <c r="F9" s="240"/>
      <c r="G9" s="240"/>
      <c r="H9" s="240"/>
    </row>
    <row r="10" spans="1:8" hidden="1"/>
    <row r="11" spans="1:8" ht="15" customHeight="1">
      <c r="A11" s="717" t="s">
        <v>538</v>
      </c>
      <c r="B11" s="717"/>
      <c r="C11" s="717"/>
      <c r="D11" s="717"/>
      <c r="E11" s="717"/>
      <c r="F11" s="717"/>
      <c r="G11" s="717"/>
      <c r="H11" s="717"/>
    </row>
    <row r="12" spans="1:8">
      <c r="F12" s="748" t="s">
        <v>524</v>
      </c>
      <c r="G12" s="749"/>
      <c r="H12" s="749"/>
    </row>
    <row r="13" spans="1:8">
      <c r="C13" s="750"/>
      <c r="D13" s="750"/>
      <c r="E13" s="750"/>
      <c r="F13" s="178"/>
      <c r="G13" s="751" t="s">
        <v>383</v>
      </c>
      <c r="H13" s="751"/>
    </row>
    <row r="14" spans="1:8" ht="12.75" customHeight="1">
      <c r="A14" s="752" t="s">
        <v>35</v>
      </c>
      <c r="B14" s="752" t="s">
        <v>36</v>
      </c>
      <c r="C14" s="755" t="s">
        <v>382</v>
      </c>
      <c r="D14" s="758" t="s">
        <v>381</v>
      </c>
      <c r="E14" s="758"/>
      <c r="F14" s="758"/>
      <c r="G14" s="758"/>
      <c r="H14" s="758"/>
    </row>
    <row r="15" spans="1:8" ht="9.75" customHeight="1">
      <c r="A15" s="753"/>
      <c r="B15" s="753"/>
      <c r="C15" s="756"/>
      <c r="D15" s="759" t="s">
        <v>380</v>
      </c>
      <c r="E15" s="759" t="s">
        <v>379</v>
      </c>
      <c r="F15" s="759" t="s">
        <v>378</v>
      </c>
      <c r="G15" s="759" t="s">
        <v>377</v>
      </c>
      <c r="H15" s="759" t="s">
        <v>376</v>
      </c>
    </row>
    <row r="16" spans="1:8">
      <c r="A16" s="753"/>
      <c r="B16" s="753"/>
      <c r="C16" s="756"/>
      <c r="D16" s="759"/>
      <c r="E16" s="759"/>
      <c r="F16" s="759"/>
      <c r="G16" s="759"/>
      <c r="H16" s="760"/>
    </row>
    <row r="17" spans="1:8" ht="33.75" customHeight="1">
      <c r="A17" s="753"/>
      <c r="B17" s="753"/>
      <c r="C17" s="756"/>
      <c r="D17" s="759"/>
      <c r="E17" s="759"/>
      <c r="F17" s="759"/>
      <c r="G17" s="759"/>
      <c r="H17" s="760"/>
    </row>
    <row r="18" spans="1:8" ht="12.6" customHeight="1">
      <c r="A18" s="754"/>
      <c r="B18" s="754"/>
      <c r="C18" s="757"/>
      <c r="D18" s="257" t="s">
        <v>251</v>
      </c>
      <c r="E18" s="257" t="s">
        <v>257</v>
      </c>
      <c r="F18" s="257" t="s">
        <v>375</v>
      </c>
      <c r="G18" s="257" t="s">
        <v>242</v>
      </c>
      <c r="H18" s="256" t="s">
        <v>374</v>
      </c>
    </row>
    <row r="19" spans="1:8" ht="14.1" customHeight="1">
      <c r="A19" s="248" t="s">
        <v>373</v>
      </c>
      <c r="B19" s="247" t="s">
        <v>48</v>
      </c>
      <c r="C19" s="250">
        <f t="shared" ref="C19:C34" si="0">(D19+E19+F19+G19+H19)</f>
        <v>0</v>
      </c>
      <c r="D19" s="245"/>
      <c r="E19" s="245"/>
      <c r="F19" s="245"/>
      <c r="G19" s="245"/>
      <c r="H19" s="245"/>
    </row>
    <row r="20" spans="1:8" ht="14.1" customHeight="1">
      <c r="A20" s="248"/>
      <c r="B20" s="247" t="s">
        <v>343</v>
      </c>
      <c r="C20" s="250">
        <f t="shared" si="0"/>
        <v>0</v>
      </c>
      <c r="D20" s="245"/>
      <c r="E20" s="245"/>
      <c r="F20" s="245"/>
      <c r="G20" s="245"/>
      <c r="H20" s="245"/>
    </row>
    <row r="21" spans="1:8" ht="14.1" customHeight="1">
      <c r="A21" s="248"/>
      <c r="B21" s="247" t="s">
        <v>372</v>
      </c>
      <c r="C21" s="250">
        <f t="shared" si="0"/>
        <v>0</v>
      </c>
      <c r="D21" s="245"/>
      <c r="E21" s="245"/>
      <c r="F21" s="245"/>
      <c r="G21" s="245"/>
      <c r="H21" s="245"/>
    </row>
    <row r="22" spans="1:8" ht="14.1" customHeight="1">
      <c r="A22" s="248" t="s">
        <v>371</v>
      </c>
      <c r="B22" s="247" t="s">
        <v>370</v>
      </c>
      <c r="C22" s="250">
        <f t="shared" si="0"/>
        <v>0</v>
      </c>
      <c r="D22" s="245"/>
      <c r="E22" s="245"/>
      <c r="F22" s="245"/>
      <c r="G22" s="245"/>
      <c r="H22" s="245"/>
    </row>
    <row r="23" spans="1:8" ht="14.1" customHeight="1">
      <c r="A23" s="248" t="s">
        <v>369</v>
      </c>
      <c r="B23" s="247" t="s">
        <v>368</v>
      </c>
      <c r="C23" s="242">
        <f t="shared" si="0"/>
        <v>6583.83</v>
      </c>
      <c r="D23" s="246">
        <f>(D24+D25+D26+D27+D28+D29+D30+D31+D32+D33+D34+D40+D41+D42+D48)</f>
        <v>6583.83</v>
      </c>
      <c r="E23" s="246">
        <f>(E24+E25+E26+E27+E28+E29+E30+E31+E32+E33+E34+E40+E41+E42)</f>
        <v>0</v>
      </c>
      <c r="F23" s="246">
        <f>(F24+F25+F26+F27+F28+F29+F30+F31+F32+F33+F34+F40+F41+F42)</f>
        <v>0</v>
      </c>
      <c r="G23" s="246">
        <f>(G24+G25+G26+G27+G28+G29+G30+G31+G32+G33+G34+G40+G41+G42)</f>
        <v>0</v>
      </c>
      <c r="H23" s="246">
        <f>(H24+H25+H26+H27+H28+H29+H30+H31+H32+H33+H34+H40+H41+H42)</f>
        <v>0</v>
      </c>
    </row>
    <row r="24" spans="1:8" ht="14.1" customHeight="1">
      <c r="A24" s="248" t="s">
        <v>367</v>
      </c>
      <c r="B24" s="252" t="s">
        <v>53</v>
      </c>
      <c r="C24" s="250">
        <f t="shared" si="0"/>
        <v>0</v>
      </c>
      <c r="D24" s="249"/>
      <c r="E24" s="245"/>
      <c r="F24" s="245"/>
      <c r="G24" s="245"/>
      <c r="H24" s="245"/>
    </row>
    <row r="25" spans="1:8" ht="14.1" customHeight="1">
      <c r="A25" s="248" t="s">
        <v>366</v>
      </c>
      <c r="B25" s="252" t="s">
        <v>365</v>
      </c>
      <c r="C25" s="250">
        <f t="shared" si="0"/>
        <v>0</v>
      </c>
      <c r="D25" s="245"/>
      <c r="E25" s="245"/>
      <c r="F25" s="245"/>
      <c r="G25" s="245"/>
      <c r="H25" s="245"/>
    </row>
    <row r="26" spans="1:8" ht="14.1" customHeight="1">
      <c r="A26" s="248" t="s">
        <v>364</v>
      </c>
      <c r="B26" s="252" t="s">
        <v>363</v>
      </c>
      <c r="C26" s="250">
        <f t="shared" si="0"/>
        <v>57.73</v>
      </c>
      <c r="D26" s="245">
        <v>57.73</v>
      </c>
      <c r="E26" s="245"/>
      <c r="F26" s="245"/>
      <c r="G26" s="245"/>
      <c r="H26" s="245"/>
    </row>
    <row r="27" spans="1:8" ht="14.1" customHeight="1">
      <c r="A27" s="248" t="s">
        <v>362</v>
      </c>
      <c r="B27" s="252" t="s">
        <v>361</v>
      </c>
      <c r="C27" s="253">
        <f t="shared" si="0"/>
        <v>0</v>
      </c>
      <c r="D27" s="249"/>
      <c r="E27" s="245"/>
      <c r="F27" s="245"/>
      <c r="G27" s="245"/>
      <c r="H27" s="245"/>
    </row>
    <row r="28" spans="1:8" ht="14.1" customHeight="1">
      <c r="A28" s="248" t="s">
        <v>360</v>
      </c>
      <c r="B28" s="252" t="s">
        <v>359</v>
      </c>
      <c r="C28" s="250">
        <f t="shared" si="0"/>
        <v>0</v>
      </c>
      <c r="D28" s="245"/>
      <c r="E28" s="245"/>
      <c r="F28" s="245"/>
      <c r="G28" s="245"/>
      <c r="H28" s="245"/>
    </row>
    <row r="29" spans="1:8" ht="14.1" customHeight="1">
      <c r="A29" s="248" t="s">
        <v>358</v>
      </c>
      <c r="B29" s="252" t="s">
        <v>58</v>
      </c>
      <c r="C29" s="250">
        <f t="shared" si="0"/>
        <v>0</v>
      </c>
      <c r="D29" s="245"/>
      <c r="E29" s="245"/>
      <c r="F29" s="245"/>
      <c r="G29" s="245"/>
      <c r="H29" s="245"/>
    </row>
    <row r="30" spans="1:8" ht="14.1" customHeight="1">
      <c r="A30" s="248" t="s">
        <v>357</v>
      </c>
      <c r="B30" s="252" t="s">
        <v>59</v>
      </c>
      <c r="C30" s="250">
        <f t="shared" si="0"/>
        <v>0</v>
      </c>
      <c r="D30" s="245"/>
      <c r="E30" s="245"/>
      <c r="F30" s="245"/>
      <c r="G30" s="245"/>
      <c r="H30" s="245"/>
    </row>
    <row r="31" spans="1:8" ht="14.1" customHeight="1">
      <c r="A31" s="248" t="s">
        <v>356</v>
      </c>
      <c r="B31" s="255" t="s">
        <v>355</v>
      </c>
      <c r="C31" s="250">
        <f t="shared" si="0"/>
        <v>83</v>
      </c>
      <c r="D31" s="249">
        <v>83</v>
      </c>
      <c r="E31" s="245"/>
      <c r="F31" s="245"/>
      <c r="G31" s="245"/>
      <c r="H31" s="245"/>
    </row>
    <row r="32" spans="1:8" ht="14.1" customHeight="1">
      <c r="A32" s="248" t="s">
        <v>354</v>
      </c>
      <c r="B32" s="252" t="s">
        <v>353</v>
      </c>
      <c r="C32" s="250">
        <f t="shared" si="0"/>
        <v>277.04000000000002</v>
      </c>
      <c r="D32" s="249">
        <v>277.04000000000002</v>
      </c>
      <c r="E32" s="245"/>
      <c r="F32" s="245"/>
      <c r="G32" s="245"/>
      <c r="H32" s="245"/>
    </row>
    <row r="33" spans="1:8" ht="14.1" customHeight="1">
      <c r="A33" s="248" t="s">
        <v>352</v>
      </c>
      <c r="B33" s="252" t="s">
        <v>62</v>
      </c>
      <c r="C33" s="253">
        <f t="shared" si="0"/>
        <v>0</v>
      </c>
      <c r="D33" s="249"/>
      <c r="E33" s="245"/>
      <c r="F33" s="245"/>
      <c r="G33" s="245"/>
      <c r="H33" s="245"/>
    </row>
    <row r="34" spans="1:8" ht="14.1" customHeight="1">
      <c r="A34" s="248" t="s">
        <v>351</v>
      </c>
      <c r="B34" s="252" t="s">
        <v>64</v>
      </c>
      <c r="C34" s="242">
        <f t="shared" si="0"/>
        <v>2184.88</v>
      </c>
      <c r="D34" s="246">
        <f>(D36+D37+D38+D39)</f>
        <v>2184.88</v>
      </c>
      <c r="E34" s="251">
        <f>(E36+E37+E38+E39)</f>
        <v>0</v>
      </c>
      <c r="F34" s="251">
        <f>(F36+F37+F38+F39)</f>
        <v>0</v>
      </c>
      <c r="G34" s="251">
        <f>(G36+G37+G38+G39)</f>
        <v>0</v>
      </c>
      <c r="H34" s="251">
        <f>(H36+H37+H38+H39)</f>
        <v>0</v>
      </c>
    </row>
    <row r="35" spans="1:8" ht="14.1" customHeight="1">
      <c r="A35" s="248"/>
      <c r="B35" s="247" t="s">
        <v>343</v>
      </c>
      <c r="C35" s="250"/>
      <c r="D35" s="251"/>
      <c r="E35" s="245"/>
      <c r="F35" s="245"/>
      <c r="G35" s="245"/>
      <c r="H35" s="245"/>
    </row>
    <row r="36" spans="1:8" ht="14.1" customHeight="1">
      <c r="A36" s="248"/>
      <c r="B36" s="252" t="s">
        <v>350</v>
      </c>
      <c r="C36" s="250">
        <f t="shared" ref="C36:C43" si="1">(D36+E36+F36+G36+H36)</f>
        <v>2184.88</v>
      </c>
      <c r="D36" s="254">
        <v>2184.88</v>
      </c>
      <c r="E36" s="245"/>
      <c r="F36" s="245"/>
      <c r="G36" s="245"/>
      <c r="H36" s="245"/>
    </row>
    <row r="37" spans="1:8" ht="14.1" customHeight="1">
      <c r="A37" s="248"/>
      <c r="B37" s="252" t="s">
        <v>349</v>
      </c>
      <c r="C37" s="253">
        <f t="shared" si="1"/>
        <v>0</v>
      </c>
      <c r="D37" s="254"/>
      <c r="E37" s="245"/>
      <c r="F37" s="245"/>
      <c r="G37" s="245"/>
      <c r="H37" s="245"/>
    </row>
    <row r="38" spans="1:8" ht="14.1" customHeight="1">
      <c r="A38" s="248"/>
      <c r="B38" s="252" t="s">
        <v>348</v>
      </c>
      <c r="C38" s="253">
        <f t="shared" si="1"/>
        <v>0</v>
      </c>
      <c r="D38" s="254"/>
      <c r="E38" s="245"/>
      <c r="F38" s="245"/>
      <c r="G38" s="245"/>
      <c r="H38" s="245"/>
    </row>
    <row r="39" spans="1:8" ht="14.1" customHeight="1">
      <c r="A39" s="248"/>
      <c r="B39" s="252" t="s">
        <v>347</v>
      </c>
      <c r="C39" s="250">
        <f t="shared" si="1"/>
        <v>0</v>
      </c>
      <c r="D39" s="251"/>
      <c r="E39" s="245"/>
      <c r="F39" s="245"/>
      <c r="G39" s="245"/>
      <c r="H39" s="245"/>
    </row>
    <row r="40" spans="1:8" ht="26.25" customHeight="1">
      <c r="A40" s="248" t="s">
        <v>346</v>
      </c>
      <c r="B40" s="252" t="s">
        <v>65</v>
      </c>
      <c r="C40" s="253">
        <f t="shared" si="1"/>
        <v>0</v>
      </c>
      <c r="D40" s="249"/>
      <c r="E40" s="245"/>
      <c r="F40" s="245"/>
      <c r="G40" s="245"/>
      <c r="H40" s="245"/>
    </row>
    <row r="41" spans="1:8" ht="14.1" customHeight="1">
      <c r="A41" s="248" t="s">
        <v>345</v>
      </c>
      <c r="B41" s="252" t="s">
        <v>66</v>
      </c>
      <c r="C41" s="250">
        <f t="shared" si="1"/>
        <v>0</v>
      </c>
      <c r="D41" s="245"/>
      <c r="E41" s="245"/>
      <c r="F41" s="245"/>
      <c r="G41" s="245"/>
      <c r="H41" s="245"/>
    </row>
    <row r="42" spans="1:8" ht="14.1" customHeight="1">
      <c r="A42" s="248" t="s">
        <v>344</v>
      </c>
      <c r="B42" s="252" t="s">
        <v>67</v>
      </c>
      <c r="C42" s="241">
        <f t="shared" si="1"/>
        <v>3981.18</v>
      </c>
      <c r="D42" s="246">
        <f>D47+D46+D45+D44</f>
        <v>3981.18</v>
      </c>
      <c r="E42" s="251"/>
      <c r="F42" s="251"/>
      <c r="G42" s="246">
        <f>G47+G46+G45+G44</f>
        <v>0</v>
      </c>
      <c r="H42" s="251"/>
    </row>
    <row r="43" spans="1:8" ht="14.1" customHeight="1">
      <c r="A43" s="248"/>
      <c r="B43" s="247" t="s">
        <v>343</v>
      </c>
      <c r="C43" s="250">
        <f t="shared" si="1"/>
        <v>0</v>
      </c>
      <c r="D43" s="245"/>
      <c r="E43" s="245"/>
      <c r="F43" s="245"/>
      <c r="G43" s="245"/>
      <c r="H43" s="245"/>
    </row>
    <row r="44" spans="1:8" ht="14.1" customHeight="1">
      <c r="A44" s="248"/>
      <c r="B44" s="247" t="s">
        <v>342</v>
      </c>
      <c r="C44" s="250"/>
      <c r="D44" s="245">
        <v>43.56</v>
      </c>
      <c r="E44" s="245"/>
      <c r="F44" s="245"/>
      <c r="G44" s="245"/>
      <c r="H44" s="245"/>
    </row>
    <row r="45" spans="1:8" ht="14.1" customHeight="1">
      <c r="A45" s="248"/>
      <c r="B45" s="247" t="s">
        <v>341</v>
      </c>
      <c r="C45" s="250">
        <f t="shared" ref="C45:C50" si="2">(D45+E45+F45+G45+H45)</f>
        <v>337.45</v>
      </c>
      <c r="D45" s="249">
        <v>337.45</v>
      </c>
      <c r="E45" s="245"/>
      <c r="F45" s="245"/>
      <c r="G45" s="245"/>
      <c r="H45" s="245"/>
    </row>
    <row r="46" spans="1:8" ht="14.1" customHeight="1">
      <c r="A46" s="248"/>
      <c r="B46" s="247" t="s">
        <v>340</v>
      </c>
      <c r="C46" s="250">
        <f t="shared" si="2"/>
        <v>3570.17</v>
      </c>
      <c r="D46" s="249">
        <v>3570.17</v>
      </c>
      <c r="E46" s="245"/>
      <c r="F46" s="245"/>
      <c r="G46" s="249"/>
      <c r="H46" s="245"/>
    </row>
    <row r="47" spans="1:8" ht="14.1" customHeight="1">
      <c r="A47" s="248"/>
      <c r="B47" s="247" t="s">
        <v>339</v>
      </c>
      <c r="C47" s="250">
        <f t="shared" si="2"/>
        <v>30</v>
      </c>
      <c r="D47" s="249">
        <v>30</v>
      </c>
      <c r="E47" s="245"/>
      <c r="F47" s="245"/>
      <c r="G47" s="245"/>
      <c r="H47" s="245"/>
    </row>
    <row r="48" spans="1:8" ht="14.1" customHeight="1">
      <c r="A48" s="248" t="s">
        <v>338</v>
      </c>
      <c r="B48" s="247" t="s">
        <v>337</v>
      </c>
      <c r="C48" s="242">
        <f t="shared" si="2"/>
        <v>0</v>
      </c>
      <c r="D48" s="249"/>
      <c r="E48" s="245"/>
      <c r="F48" s="245"/>
      <c r="G48" s="245"/>
      <c r="H48" s="245"/>
    </row>
    <row r="49" spans="1:11" ht="14.1" customHeight="1">
      <c r="A49" s="248" t="s">
        <v>336</v>
      </c>
      <c r="B49" s="247" t="s">
        <v>335</v>
      </c>
      <c r="C49" s="242">
        <f t="shared" si="2"/>
        <v>0</v>
      </c>
      <c r="D49" s="246">
        <v>0</v>
      </c>
      <c r="E49" s="245"/>
      <c r="F49" s="245"/>
      <c r="G49" s="245"/>
      <c r="H49" s="245"/>
    </row>
    <row r="50" spans="1:11" ht="17.25" customHeight="1">
      <c r="A50" s="244"/>
      <c r="B50" s="243" t="s">
        <v>334</v>
      </c>
      <c r="C50" s="242">
        <f t="shared" si="2"/>
        <v>6583.83</v>
      </c>
      <c r="D50" s="242">
        <f>(D23+D49)</f>
        <v>6583.83</v>
      </c>
      <c r="E50" s="241">
        <f>(E19+E22+E23+E43+E45+E47)</f>
        <v>0</v>
      </c>
      <c r="F50" s="241">
        <f>(F19+F22+F23+F43+F45+F47)</f>
        <v>0</v>
      </c>
      <c r="G50" s="242">
        <f>(G23+G49)</f>
        <v>0</v>
      </c>
      <c r="H50" s="241">
        <f>(H19+H22+H23+H43+H45+H47)</f>
        <v>0</v>
      </c>
    </row>
    <row r="51" spans="1:11" ht="0.75" customHeight="1"/>
    <row r="52" spans="1:11">
      <c r="A52" t="s">
        <v>266</v>
      </c>
      <c r="C52" s="661"/>
      <c r="D52" s="661"/>
      <c r="F52" s="661" t="s">
        <v>233</v>
      </c>
      <c r="G52" s="661"/>
      <c r="H52" s="661"/>
    </row>
    <row r="53" spans="1:11" ht="14.25" customHeight="1">
      <c r="C53" s="746" t="s">
        <v>333</v>
      </c>
      <c r="D53" s="746"/>
      <c r="E53" s="747" t="s">
        <v>332</v>
      </c>
      <c r="F53" s="747"/>
      <c r="G53" s="747"/>
      <c r="H53" s="747"/>
    </row>
    <row r="54" spans="1:11" ht="3" hidden="1" customHeight="1">
      <c r="C54" s="240"/>
      <c r="D54" s="240"/>
      <c r="E54" s="240"/>
      <c r="F54" s="240"/>
      <c r="G54" s="240"/>
      <c r="H54" s="240"/>
    </row>
    <row r="55" spans="1:11" ht="14.45" customHeight="1">
      <c r="A55" s="662" t="s">
        <v>305</v>
      </c>
      <c r="B55" s="662"/>
      <c r="C55" s="662"/>
      <c r="D55" s="662"/>
      <c r="F55" s="745" t="s">
        <v>238</v>
      </c>
      <c r="G55" s="661"/>
      <c r="H55" s="661"/>
    </row>
    <row r="56" spans="1:11">
      <c r="C56" s="746" t="s">
        <v>333</v>
      </c>
      <c r="D56" s="746"/>
      <c r="E56" s="747" t="s">
        <v>332</v>
      </c>
      <c r="F56" s="747"/>
      <c r="G56" s="747"/>
      <c r="H56" s="747"/>
    </row>
    <row r="57" spans="1:11" s="169" customFormat="1" ht="15" customHeight="1">
      <c r="B57" s="659" t="s">
        <v>264</v>
      </c>
      <c r="C57" s="659"/>
      <c r="D57" s="659"/>
      <c r="E57" s="659"/>
      <c r="F57" s="659"/>
      <c r="G57" s="659"/>
      <c r="H57" s="659"/>
      <c r="I57" s="170"/>
      <c r="J57" s="170"/>
      <c r="K57" s="170"/>
    </row>
  </sheetData>
  <mergeCells count="28">
    <mergeCell ref="A11:H11"/>
    <mergeCell ref="F12:H12"/>
    <mergeCell ref="C13:E13"/>
    <mergeCell ref="G13:H13"/>
    <mergeCell ref="A14:A18"/>
    <mergeCell ref="B14:B18"/>
    <mergeCell ref="C14:C18"/>
    <mergeCell ref="D14:H14"/>
    <mergeCell ref="D15:D17"/>
    <mergeCell ref="E15:E17"/>
    <mergeCell ref="F15:F17"/>
    <mergeCell ref="G15:G17"/>
    <mergeCell ref="H15:H17"/>
    <mergeCell ref="A9:D9"/>
    <mergeCell ref="E2:H2"/>
    <mergeCell ref="E3:H3"/>
    <mergeCell ref="E4:H4"/>
    <mergeCell ref="E5:H5"/>
    <mergeCell ref="E6:H6"/>
    <mergeCell ref="B57:H57"/>
    <mergeCell ref="F52:H52"/>
    <mergeCell ref="A55:D55"/>
    <mergeCell ref="F55:H55"/>
    <mergeCell ref="C56:D56"/>
    <mergeCell ref="E56:H56"/>
    <mergeCell ref="C53:D53"/>
    <mergeCell ref="E53:H53"/>
    <mergeCell ref="C52:D52"/>
  </mergeCells>
  <pageMargins left="0.7" right="0.7" top="0.75" bottom="0.75" header="0.3" footer="0.3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1729B-77B6-4619-99E4-49CE70E06AA2}">
  <dimension ref="A1:L98"/>
  <sheetViews>
    <sheetView showRuler="0" topLeftCell="A7" zoomScaleNormal="100" workbookViewId="0">
      <selection activeCell="R93" sqref="R93"/>
    </sheetView>
  </sheetViews>
  <sheetFormatPr defaultRowHeight="15"/>
  <cols>
    <col min="1" max="2" width="1.85546875" style="266" customWidth="1"/>
    <col min="3" max="3" width="1.5703125" style="266" customWidth="1"/>
    <col min="4" max="4" width="2.28515625" style="266" customWidth="1"/>
    <col min="5" max="5" width="2" style="266" customWidth="1"/>
    <col min="6" max="6" width="2.42578125" style="266" customWidth="1"/>
    <col min="7" max="7" width="35.85546875" style="264" customWidth="1"/>
    <col min="8" max="8" width="3.42578125" style="265" customWidth="1"/>
    <col min="9" max="10" width="10.7109375" style="264" customWidth="1"/>
    <col min="11" max="11" width="13.28515625" style="264" customWidth="1"/>
    <col min="12" max="12" width="9.140625" style="263"/>
    <col min="13" max="16384" width="9.140625" style="262"/>
  </cols>
  <sheetData>
    <row r="1" spans="1:11">
      <c r="A1" s="276"/>
      <c r="B1" s="276"/>
      <c r="C1" s="276"/>
      <c r="D1" s="276"/>
      <c r="E1" s="276"/>
      <c r="F1" s="276"/>
      <c r="G1" s="276"/>
      <c r="H1" s="316" t="s">
        <v>431</v>
      </c>
      <c r="I1" s="315"/>
      <c r="J1" s="263"/>
      <c r="K1" s="276"/>
    </row>
    <row r="2" spans="1:11">
      <c r="A2" s="276"/>
      <c r="B2" s="276"/>
      <c r="C2" s="276"/>
      <c r="D2" s="276"/>
      <c r="E2" s="276"/>
      <c r="F2" s="276"/>
      <c r="G2" s="276"/>
      <c r="H2" s="316" t="s">
        <v>430</v>
      </c>
      <c r="I2" s="315"/>
      <c r="J2" s="263"/>
      <c r="K2" s="276"/>
    </row>
    <row r="3" spans="1:11" ht="15.75" customHeight="1">
      <c r="A3" s="276"/>
      <c r="B3" s="276"/>
      <c r="C3" s="276"/>
      <c r="D3" s="276"/>
      <c r="E3" s="276"/>
      <c r="F3" s="276"/>
      <c r="G3" s="276"/>
      <c r="H3" s="316" t="s">
        <v>429</v>
      </c>
      <c r="I3" s="315"/>
      <c r="J3" s="314"/>
      <c r="K3" s="276"/>
    </row>
    <row r="4" spans="1:11" ht="6.75" customHeight="1">
      <c r="A4" s="276"/>
      <c r="B4" s="276"/>
      <c r="C4" s="276"/>
      <c r="D4" s="276"/>
      <c r="E4" s="276"/>
      <c r="F4" s="276"/>
      <c r="G4" s="276"/>
      <c r="I4" s="263"/>
      <c r="J4" s="314"/>
      <c r="K4" s="276"/>
    </row>
    <row r="5" spans="1:11">
      <c r="A5" s="771" t="s">
        <v>428</v>
      </c>
      <c r="B5" s="771"/>
      <c r="C5" s="771"/>
      <c r="D5" s="771"/>
      <c r="E5" s="771"/>
      <c r="F5" s="771"/>
      <c r="G5" s="771"/>
      <c r="H5" s="771"/>
      <c r="I5" s="771"/>
      <c r="J5" s="771"/>
      <c r="K5" s="771"/>
    </row>
    <row r="6" spans="1:11" ht="30" customHeight="1">
      <c r="A6" s="764" t="s">
        <v>7</v>
      </c>
      <c r="B6" s="764"/>
      <c r="C6" s="764"/>
      <c r="D6" s="764"/>
      <c r="E6" s="764"/>
      <c r="F6" s="764"/>
      <c r="G6" s="764"/>
      <c r="H6" s="764"/>
      <c r="I6" s="764"/>
      <c r="J6" s="764"/>
      <c r="K6" s="764"/>
    </row>
    <row r="7" spans="1:11">
      <c r="A7" s="764" t="s">
        <v>8</v>
      </c>
      <c r="B7" s="764"/>
      <c r="C7" s="764"/>
      <c r="D7" s="764"/>
      <c r="E7" s="764"/>
      <c r="F7" s="764"/>
      <c r="G7" s="764"/>
      <c r="H7" s="764"/>
      <c r="I7" s="764"/>
      <c r="J7" s="764"/>
      <c r="K7" s="764"/>
    </row>
    <row r="8" spans="1:11" ht="7.5" customHeight="1">
      <c r="A8" s="280"/>
      <c r="B8" s="280"/>
      <c r="C8" s="280"/>
      <c r="D8" s="280"/>
      <c r="E8" s="280"/>
      <c r="F8" s="302"/>
      <c r="G8" s="772"/>
      <c r="H8" s="772"/>
      <c r="I8" s="764"/>
      <c r="J8" s="764"/>
      <c r="K8" s="764"/>
    </row>
    <row r="9" spans="1:11" ht="15" customHeight="1">
      <c r="A9" s="773" t="s">
        <v>427</v>
      </c>
      <c r="B9" s="774"/>
      <c r="C9" s="774"/>
      <c r="D9" s="774"/>
      <c r="E9" s="774"/>
      <c r="F9" s="774"/>
      <c r="G9" s="774"/>
      <c r="H9" s="774"/>
      <c r="I9" s="774"/>
      <c r="J9" s="774"/>
      <c r="K9" s="774"/>
    </row>
    <row r="10" spans="1:11" ht="7.5" customHeight="1">
      <c r="A10" s="313"/>
      <c r="B10" s="312"/>
      <c r="C10" s="312"/>
      <c r="D10" s="312"/>
      <c r="E10" s="312"/>
      <c r="F10" s="312"/>
      <c r="G10" s="312"/>
      <c r="H10" s="312"/>
      <c r="I10" s="312"/>
      <c r="J10" s="312"/>
      <c r="K10" s="312"/>
    </row>
    <row r="11" spans="1:11">
      <c r="A11" s="775" t="s">
        <v>426</v>
      </c>
      <c r="B11" s="764"/>
      <c r="C11" s="764"/>
      <c r="D11" s="764"/>
      <c r="E11" s="764"/>
      <c r="F11" s="764"/>
      <c r="G11" s="764"/>
      <c r="H11" s="764"/>
      <c r="I11" s="764"/>
      <c r="J11" s="764"/>
      <c r="K11" s="764"/>
    </row>
    <row r="12" spans="1:11">
      <c r="A12" s="764" t="s">
        <v>425</v>
      </c>
      <c r="B12" s="764"/>
      <c r="C12" s="764"/>
      <c r="D12" s="764"/>
      <c r="E12" s="764"/>
      <c r="F12" s="764"/>
      <c r="G12" s="764"/>
      <c r="H12" s="764"/>
      <c r="I12" s="764"/>
      <c r="J12" s="764"/>
      <c r="K12" s="764"/>
    </row>
    <row r="13" spans="1:11">
      <c r="A13" s="763" t="s">
        <v>523</v>
      </c>
      <c r="B13" s="764"/>
      <c r="C13" s="764"/>
      <c r="D13" s="764"/>
      <c r="E13" s="764"/>
      <c r="F13" s="764"/>
      <c r="G13" s="764"/>
      <c r="H13" s="764"/>
      <c r="I13" s="764"/>
      <c r="J13" s="764"/>
      <c r="K13" s="764"/>
    </row>
    <row r="14" spans="1:11" ht="11.25" customHeight="1">
      <c r="A14" s="313"/>
      <c r="B14" s="312"/>
      <c r="C14" s="312"/>
      <c r="D14" s="312"/>
      <c r="E14" s="312"/>
      <c r="F14" s="312"/>
      <c r="G14" s="302"/>
      <c r="H14" s="302"/>
      <c r="I14" s="302"/>
      <c r="J14" s="302"/>
      <c r="K14" s="302"/>
    </row>
    <row r="15" spans="1:11">
      <c r="A15" s="775" t="s">
        <v>13</v>
      </c>
      <c r="B15" s="764"/>
      <c r="C15" s="764"/>
      <c r="D15" s="764"/>
      <c r="E15" s="764"/>
      <c r="F15" s="764"/>
      <c r="G15" s="764"/>
      <c r="H15" s="764"/>
      <c r="I15" s="764"/>
      <c r="J15" s="764"/>
      <c r="K15" s="764"/>
    </row>
    <row r="16" spans="1:11" ht="15" customHeight="1">
      <c r="A16" s="764" t="s">
        <v>424</v>
      </c>
      <c r="B16" s="764"/>
      <c r="C16" s="764"/>
      <c r="D16" s="764"/>
      <c r="E16" s="764"/>
      <c r="F16" s="764"/>
      <c r="G16" s="764"/>
      <c r="H16" s="764"/>
      <c r="I16" s="764"/>
      <c r="J16" s="764"/>
      <c r="K16" s="764"/>
    </row>
    <row r="17" spans="1:11">
      <c r="A17" s="307"/>
      <c r="B17" s="302"/>
      <c r="C17" s="302"/>
      <c r="D17" s="302"/>
      <c r="E17" s="302"/>
      <c r="F17" s="302"/>
      <c r="G17" s="302" t="s">
        <v>423</v>
      </c>
      <c r="H17" s="302"/>
      <c r="I17" s="276"/>
      <c r="J17" s="276"/>
      <c r="K17" s="311"/>
    </row>
    <row r="18" spans="1:11" ht="9" customHeight="1">
      <c r="A18" s="764"/>
      <c r="B18" s="764"/>
      <c r="C18" s="764"/>
      <c r="D18" s="764"/>
      <c r="E18" s="764"/>
      <c r="F18" s="764"/>
      <c r="G18" s="764"/>
      <c r="H18" s="764"/>
      <c r="I18" s="764"/>
      <c r="J18" s="764"/>
      <c r="K18" s="764"/>
    </row>
    <row r="19" spans="1:11">
      <c r="A19" s="307"/>
      <c r="B19" s="302"/>
      <c r="C19" s="302"/>
      <c r="D19" s="302"/>
      <c r="E19" s="302"/>
      <c r="F19" s="302"/>
      <c r="G19" s="302"/>
      <c r="H19" s="302"/>
      <c r="I19" s="310"/>
      <c r="J19" s="309"/>
      <c r="K19" s="308" t="s">
        <v>18</v>
      </c>
    </row>
    <row r="20" spans="1:11">
      <c r="A20" s="307"/>
      <c r="B20" s="302"/>
      <c r="C20" s="302"/>
      <c r="D20" s="302"/>
      <c r="E20" s="302"/>
      <c r="F20" s="302"/>
      <c r="G20" s="302"/>
      <c r="H20" s="302"/>
      <c r="I20" s="306"/>
      <c r="J20" s="306" t="s">
        <v>422</v>
      </c>
      <c r="K20" s="305"/>
    </row>
    <row r="21" spans="1:11">
      <c r="A21" s="307"/>
      <c r="B21" s="302"/>
      <c r="C21" s="302"/>
      <c r="D21" s="302"/>
      <c r="E21" s="302"/>
      <c r="F21" s="302"/>
      <c r="G21" s="302"/>
      <c r="H21" s="302"/>
      <c r="I21" s="306"/>
      <c r="J21" s="306" t="s">
        <v>20</v>
      </c>
      <c r="K21" s="305"/>
    </row>
    <row r="22" spans="1:11">
      <c r="A22" s="307"/>
      <c r="B22" s="302"/>
      <c r="C22" s="302"/>
      <c r="D22" s="302"/>
      <c r="E22" s="302"/>
      <c r="F22" s="302"/>
      <c r="G22" s="302"/>
      <c r="H22" s="302"/>
      <c r="I22" s="300"/>
      <c r="J22" s="306" t="s">
        <v>22</v>
      </c>
      <c r="K22" s="305" t="s">
        <v>23</v>
      </c>
    </row>
    <row r="23" spans="1:11" ht="8.25" customHeight="1">
      <c r="A23" s="280"/>
      <c r="B23" s="280"/>
      <c r="C23" s="280"/>
      <c r="D23" s="280"/>
      <c r="E23" s="280"/>
      <c r="F23" s="280"/>
      <c r="G23" s="302"/>
      <c r="H23" s="302"/>
      <c r="I23" s="301"/>
      <c r="J23" s="301"/>
      <c r="K23" s="304"/>
    </row>
    <row r="24" spans="1:11">
      <c r="A24" s="280"/>
      <c r="B24" s="280"/>
      <c r="C24" s="280"/>
      <c r="D24" s="280"/>
      <c r="E24" s="280"/>
      <c r="F24" s="280"/>
      <c r="G24" s="303"/>
      <c r="H24" s="302"/>
      <c r="I24" s="301"/>
      <c r="J24" s="301"/>
      <c r="K24" s="300" t="s">
        <v>421</v>
      </c>
    </row>
    <row r="25" spans="1:11" ht="15" customHeight="1">
      <c r="A25" s="769" t="s">
        <v>35</v>
      </c>
      <c r="B25" s="779"/>
      <c r="C25" s="779"/>
      <c r="D25" s="779"/>
      <c r="E25" s="779"/>
      <c r="F25" s="779"/>
      <c r="G25" s="769" t="s">
        <v>36</v>
      </c>
      <c r="H25" s="769" t="s">
        <v>420</v>
      </c>
      <c r="I25" s="780" t="s">
        <v>419</v>
      </c>
      <c r="J25" s="781"/>
      <c r="K25" s="781"/>
    </row>
    <row r="26" spans="1:11">
      <c r="A26" s="779"/>
      <c r="B26" s="779"/>
      <c r="C26" s="779"/>
      <c r="D26" s="779"/>
      <c r="E26" s="779"/>
      <c r="F26" s="779"/>
      <c r="G26" s="769"/>
      <c r="H26" s="769"/>
      <c r="I26" s="767" t="s">
        <v>381</v>
      </c>
      <c r="J26" s="767"/>
      <c r="K26" s="768"/>
    </row>
    <row r="27" spans="1:11" ht="25.5" customHeight="1">
      <c r="A27" s="779"/>
      <c r="B27" s="779"/>
      <c r="C27" s="779"/>
      <c r="D27" s="779"/>
      <c r="E27" s="779"/>
      <c r="F27" s="779"/>
      <c r="G27" s="769"/>
      <c r="H27" s="769"/>
      <c r="I27" s="769" t="s">
        <v>418</v>
      </c>
      <c r="J27" s="769" t="s">
        <v>417</v>
      </c>
      <c r="K27" s="770"/>
    </row>
    <row r="28" spans="1:11" ht="36" customHeight="1">
      <c r="A28" s="779"/>
      <c r="B28" s="779"/>
      <c r="C28" s="779"/>
      <c r="D28" s="779"/>
      <c r="E28" s="779"/>
      <c r="F28" s="779"/>
      <c r="G28" s="769"/>
      <c r="H28" s="769"/>
      <c r="I28" s="769"/>
      <c r="J28" s="299" t="s">
        <v>416</v>
      </c>
      <c r="K28" s="299" t="s">
        <v>415</v>
      </c>
    </row>
    <row r="29" spans="1:11">
      <c r="A29" s="776">
        <v>1</v>
      </c>
      <c r="B29" s="776"/>
      <c r="C29" s="776"/>
      <c r="D29" s="776"/>
      <c r="E29" s="776"/>
      <c r="F29" s="776"/>
      <c r="G29" s="290">
        <v>2</v>
      </c>
      <c r="H29" s="290">
        <v>3</v>
      </c>
      <c r="I29" s="290">
        <v>4</v>
      </c>
      <c r="J29" s="290">
        <v>5</v>
      </c>
      <c r="K29" s="290">
        <v>6</v>
      </c>
    </row>
    <row r="30" spans="1:11">
      <c r="A30" s="286">
        <v>2</v>
      </c>
      <c r="B30" s="286"/>
      <c r="C30" s="295"/>
      <c r="D30" s="295"/>
      <c r="E30" s="295"/>
      <c r="F30" s="295"/>
      <c r="G30" s="298" t="s">
        <v>414</v>
      </c>
      <c r="H30" s="284">
        <v>1</v>
      </c>
      <c r="I30" s="283">
        <f>I31+I37+I39+I42+I47+I59+I66+I75+I81</f>
        <v>8611.5499999999993</v>
      </c>
      <c r="J30" s="283">
        <f>J31+J37+J39+J42+J47+J59+J66+J75+J81</f>
        <v>6583.83</v>
      </c>
      <c r="K30" s="283">
        <f>K31+K37+K39+K42+K47+K59+K66+K75+K81</f>
        <v>0</v>
      </c>
    </row>
    <row r="31" spans="1:11" hidden="1" collapsed="1">
      <c r="A31" s="286">
        <v>2</v>
      </c>
      <c r="B31" s="286">
        <v>1</v>
      </c>
      <c r="C31" s="286"/>
      <c r="D31" s="286"/>
      <c r="E31" s="286"/>
      <c r="F31" s="286"/>
      <c r="G31" s="285" t="s">
        <v>47</v>
      </c>
      <c r="H31" s="284">
        <v>2</v>
      </c>
      <c r="I31" s="283">
        <f>I32+I36</f>
        <v>0</v>
      </c>
      <c r="J31" s="283">
        <f>J32+J36</f>
        <v>0</v>
      </c>
      <c r="K31" s="283">
        <f>K32+K36</f>
        <v>0</v>
      </c>
    </row>
    <row r="32" spans="1:11" hidden="1" collapsed="1">
      <c r="A32" s="295">
        <v>2</v>
      </c>
      <c r="B32" s="295">
        <v>1</v>
      </c>
      <c r="C32" s="295">
        <v>1</v>
      </c>
      <c r="D32" s="295"/>
      <c r="E32" s="295"/>
      <c r="F32" s="295"/>
      <c r="G32" s="293" t="s">
        <v>413</v>
      </c>
      <c r="H32" s="290">
        <v>3</v>
      </c>
      <c r="I32" s="289">
        <f>I33+I35</f>
        <v>0</v>
      </c>
      <c r="J32" s="289">
        <f>J33+J35</f>
        <v>0</v>
      </c>
      <c r="K32" s="289">
        <f>K33+K35</f>
        <v>0</v>
      </c>
    </row>
    <row r="33" spans="1:11" hidden="1" collapsed="1">
      <c r="A33" s="295">
        <v>2</v>
      </c>
      <c r="B33" s="295">
        <v>1</v>
      </c>
      <c r="C33" s="295">
        <v>1</v>
      </c>
      <c r="D33" s="295">
        <v>1</v>
      </c>
      <c r="E33" s="295">
        <v>1</v>
      </c>
      <c r="F33" s="295">
        <v>1</v>
      </c>
      <c r="G33" s="293" t="s">
        <v>412</v>
      </c>
      <c r="H33" s="290">
        <v>4</v>
      </c>
      <c r="I33" s="289"/>
      <c r="J33" s="289"/>
      <c r="K33" s="289"/>
    </row>
    <row r="34" spans="1:11" hidden="1" collapsed="1">
      <c r="A34" s="295"/>
      <c r="B34" s="295"/>
      <c r="C34" s="295"/>
      <c r="D34" s="295"/>
      <c r="E34" s="295"/>
      <c r="F34" s="295"/>
      <c r="G34" s="293" t="s">
        <v>411</v>
      </c>
      <c r="H34" s="290">
        <v>5</v>
      </c>
      <c r="I34" s="289"/>
      <c r="J34" s="289"/>
      <c r="K34" s="289"/>
    </row>
    <row r="35" spans="1:11" hidden="1" collapsed="1">
      <c r="A35" s="295">
        <v>2</v>
      </c>
      <c r="B35" s="295">
        <v>1</v>
      </c>
      <c r="C35" s="295">
        <v>1</v>
      </c>
      <c r="D35" s="295">
        <v>1</v>
      </c>
      <c r="E35" s="295">
        <v>2</v>
      </c>
      <c r="F35" s="295">
        <v>1</v>
      </c>
      <c r="G35" s="293" t="s">
        <v>50</v>
      </c>
      <c r="H35" s="290">
        <v>6</v>
      </c>
      <c r="I35" s="289"/>
      <c r="J35" s="289"/>
      <c r="K35" s="289"/>
    </row>
    <row r="36" spans="1:11" hidden="1" collapsed="1">
      <c r="A36" s="295">
        <v>2</v>
      </c>
      <c r="B36" s="295">
        <v>1</v>
      </c>
      <c r="C36" s="295">
        <v>2</v>
      </c>
      <c r="D36" s="295"/>
      <c r="E36" s="295"/>
      <c r="F36" s="295"/>
      <c r="G36" s="293" t="s">
        <v>51</v>
      </c>
      <c r="H36" s="290">
        <v>7</v>
      </c>
      <c r="I36" s="289"/>
      <c r="J36" s="289"/>
      <c r="K36" s="289"/>
    </row>
    <row r="37" spans="1:11">
      <c r="A37" s="286">
        <v>2</v>
      </c>
      <c r="B37" s="286">
        <v>2</v>
      </c>
      <c r="C37" s="286"/>
      <c r="D37" s="286"/>
      <c r="E37" s="286"/>
      <c r="F37" s="286"/>
      <c r="G37" s="285" t="s">
        <v>410</v>
      </c>
      <c r="H37" s="284">
        <v>8</v>
      </c>
      <c r="I37" s="297">
        <f>I38</f>
        <v>8611.5499999999993</v>
      </c>
      <c r="J37" s="297">
        <f>J38</f>
        <v>6583.83</v>
      </c>
      <c r="K37" s="297">
        <f>K38</f>
        <v>0</v>
      </c>
    </row>
    <row r="38" spans="1:11">
      <c r="A38" s="295">
        <v>2</v>
      </c>
      <c r="B38" s="295">
        <v>2</v>
      </c>
      <c r="C38" s="295">
        <v>1</v>
      </c>
      <c r="D38" s="295"/>
      <c r="E38" s="295"/>
      <c r="F38" s="295"/>
      <c r="G38" s="293" t="s">
        <v>410</v>
      </c>
      <c r="H38" s="290">
        <v>9</v>
      </c>
      <c r="I38" s="289">
        <v>8611.5499999999993</v>
      </c>
      <c r="J38" s="289">
        <v>6583.83</v>
      </c>
      <c r="K38" s="289"/>
    </row>
    <row r="39" spans="1:11" hidden="1" collapsed="1">
      <c r="A39" s="286">
        <v>2</v>
      </c>
      <c r="B39" s="286">
        <v>3</v>
      </c>
      <c r="C39" s="286"/>
      <c r="D39" s="286"/>
      <c r="E39" s="286"/>
      <c r="F39" s="286"/>
      <c r="G39" s="285" t="s">
        <v>68</v>
      </c>
      <c r="H39" s="284">
        <v>10</v>
      </c>
      <c r="I39" s="283">
        <f>I40+I41</f>
        <v>0</v>
      </c>
      <c r="J39" s="283">
        <f>J40+J41</f>
        <v>0</v>
      </c>
      <c r="K39" s="283">
        <f>K40+K41</f>
        <v>0</v>
      </c>
    </row>
    <row r="40" spans="1:11" hidden="1" collapsed="1">
      <c r="A40" s="295">
        <v>2</v>
      </c>
      <c r="B40" s="295">
        <v>3</v>
      </c>
      <c r="C40" s="295">
        <v>1</v>
      </c>
      <c r="D40" s="295"/>
      <c r="E40" s="295"/>
      <c r="F40" s="295"/>
      <c r="G40" s="293" t="s">
        <v>69</v>
      </c>
      <c r="H40" s="290">
        <v>11</v>
      </c>
      <c r="I40" s="289"/>
      <c r="J40" s="289"/>
      <c r="K40" s="289"/>
    </row>
    <row r="41" spans="1:11" hidden="1" collapsed="1">
      <c r="A41" s="295">
        <v>2</v>
      </c>
      <c r="B41" s="295">
        <v>3</v>
      </c>
      <c r="C41" s="295">
        <v>2</v>
      </c>
      <c r="D41" s="295"/>
      <c r="E41" s="295"/>
      <c r="F41" s="295"/>
      <c r="G41" s="293" t="s">
        <v>80</v>
      </c>
      <c r="H41" s="290">
        <v>12</v>
      </c>
      <c r="I41" s="289"/>
      <c r="J41" s="289"/>
      <c r="K41" s="289"/>
    </row>
    <row r="42" spans="1:11" hidden="1" collapsed="1">
      <c r="A42" s="286">
        <v>2</v>
      </c>
      <c r="B42" s="286">
        <v>4</v>
      </c>
      <c r="C42" s="286"/>
      <c r="D42" s="286"/>
      <c r="E42" s="286"/>
      <c r="F42" s="286"/>
      <c r="G42" s="285" t="s">
        <v>81</v>
      </c>
      <c r="H42" s="284">
        <v>13</v>
      </c>
      <c r="I42" s="283">
        <f>I43</f>
        <v>0</v>
      </c>
      <c r="J42" s="283">
        <f>J43</f>
        <v>0</v>
      </c>
      <c r="K42" s="283">
        <f>K43</f>
        <v>0</v>
      </c>
    </row>
    <row r="43" spans="1:11" hidden="1" collapsed="1">
      <c r="A43" s="295">
        <v>2</v>
      </c>
      <c r="B43" s="295">
        <v>4</v>
      </c>
      <c r="C43" s="295">
        <v>1</v>
      </c>
      <c r="D43" s="295"/>
      <c r="E43" s="295"/>
      <c r="F43" s="295"/>
      <c r="G43" s="293" t="s">
        <v>409</v>
      </c>
      <c r="H43" s="290">
        <v>14</v>
      </c>
      <c r="I43" s="289">
        <f>I44+I45+I46</f>
        <v>0</v>
      </c>
      <c r="J43" s="289">
        <f>J44+J45+J46</f>
        <v>0</v>
      </c>
      <c r="K43" s="289">
        <f>K44+K45+K46</f>
        <v>0</v>
      </c>
    </row>
    <row r="44" spans="1:11" hidden="1" collapsed="1">
      <c r="A44" s="295">
        <v>2</v>
      </c>
      <c r="B44" s="295">
        <v>4</v>
      </c>
      <c r="C44" s="295">
        <v>1</v>
      </c>
      <c r="D44" s="295">
        <v>1</v>
      </c>
      <c r="E44" s="295">
        <v>1</v>
      </c>
      <c r="F44" s="295">
        <v>1</v>
      </c>
      <c r="G44" s="293" t="s">
        <v>83</v>
      </c>
      <c r="H44" s="290">
        <v>15</v>
      </c>
      <c r="I44" s="289"/>
      <c r="J44" s="289"/>
      <c r="K44" s="289"/>
    </row>
    <row r="45" spans="1:11" hidden="1" collapsed="1">
      <c r="A45" s="295">
        <v>2</v>
      </c>
      <c r="B45" s="295">
        <v>4</v>
      </c>
      <c r="C45" s="295">
        <v>1</v>
      </c>
      <c r="D45" s="295">
        <v>1</v>
      </c>
      <c r="E45" s="295">
        <v>1</v>
      </c>
      <c r="F45" s="295">
        <v>2</v>
      </c>
      <c r="G45" s="293" t="s">
        <v>84</v>
      </c>
      <c r="H45" s="290">
        <v>16</v>
      </c>
      <c r="I45" s="289"/>
      <c r="J45" s="289"/>
      <c r="K45" s="289"/>
    </row>
    <row r="46" spans="1:11" hidden="1" collapsed="1">
      <c r="A46" s="295">
        <v>2</v>
      </c>
      <c r="B46" s="295">
        <v>4</v>
      </c>
      <c r="C46" s="295">
        <v>1</v>
      </c>
      <c r="D46" s="295">
        <v>1</v>
      </c>
      <c r="E46" s="295">
        <v>1</v>
      </c>
      <c r="F46" s="295">
        <v>3</v>
      </c>
      <c r="G46" s="293" t="s">
        <v>85</v>
      </c>
      <c r="H46" s="290">
        <v>17</v>
      </c>
      <c r="I46" s="289"/>
      <c r="J46" s="289"/>
      <c r="K46" s="289"/>
    </row>
    <row r="47" spans="1:11" hidden="1" collapsed="1">
      <c r="A47" s="286">
        <v>2</v>
      </c>
      <c r="B47" s="286">
        <v>5</v>
      </c>
      <c r="C47" s="286"/>
      <c r="D47" s="286"/>
      <c r="E47" s="286"/>
      <c r="F47" s="286"/>
      <c r="G47" s="285" t="s">
        <v>86</v>
      </c>
      <c r="H47" s="284">
        <v>18</v>
      </c>
      <c r="I47" s="283">
        <f>I48+I51+I54</f>
        <v>0</v>
      </c>
      <c r="J47" s="283">
        <f>J48+J51+J54</f>
        <v>0</v>
      </c>
      <c r="K47" s="283">
        <f>K48+K51+K54</f>
        <v>0</v>
      </c>
    </row>
    <row r="48" spans="1:11" hidden="1" collapsed="1">
      <c r="A48" s="295">
        <v>2</v>
      </c>
      <c r="B48" s="295">
        <v>5</v>
      </c>
      <c r="C48" s="295">
        <v>1</v>
      </c>
      <c r="D48" s="295"/>
      <c r="E48" s="295"/>
      <c r="F48" s="295"/>
      <c r="G48" s="293" t="s">
        <v>87</v>
      </c>
      <c r="H48" s="290">
        <v>19</v>
      </c>
      <c r="I48" s="289">
        <f>I49+I50</f>
        <v>0</v>
      </c>
      <c r="J48" s="289">
        <f>J49+J50</f>
        <v>0</v>
      </c>
      <c r="K48" s="289">
        <f>K49+K50</f>
        <v>0</v>
      </c>
    </row>
    <row r="49" spans="1:11" ht="24" hidden="1" customHeight="1" collapsed="1">
      <c r="A49" s="295">
        <v>2</v>
      </c>
      <c r="B49" s="295">
        <v>5</v>
      </c>
      <c r="C49" s="295">
        <v>1</v>
      </c>
      <c r="D49" s="295">
        <v>1</v>
      </c>
      <c r="E49" s="295">
        <v>1</v>
      </c>
      <c r="F49" s="295">
        <v>1</v>
      </c>
      <c r="G49" s="293" t="s">
        <v>88</v>
      </c>
      <c r="H49" s="290">
        <v>20</v>
      </c>
      <c r="I49" s="289"/>
      <c r="J49" s="289"/>
      <c r="K49" s="289"/>
    </row>
    <row r="50" spans="1:11" hidden="1" collapsed="1">
      <c r="A50" s="295">
        <v>2</v>
      </c>
      <c r="B50" s="295">
        <v>5</v>
      </c>
      <c r="C50" s="295">
        <v>1</v>
      </c>
      <c r="D50" s="295">
        <v>1</v>
      </c>
      <c r="E50" s="295">
        <v>1</v>
      </c>
      <c r="F50" s="295">
        <v>2</v>
      </c>
      <c r="G50" s="293" t="s">
        <v>89</v>
      </c>
      <c r="H50" s="290">
        <v>21</v>
      </c>
      <c r="I50" s="289"/>
      <c r="J50" s="289"/>
      <c r="K50" s="289"/>
    </row>
    <row r="51" spans="1:11" hidden="1" collapsed="1">
      <c r="A51" s="295">
        <v>2</v>
      </c>
      <c r="B51" s="295">
        <v>5</v>
      </c>
      <c r="C51" s="295">
        <v>2</v>
      </c>
      <c r="D51" s="295"/>
      <c r="E51" s="295"/>
      <c r="F51" s="295"/>
      <c r="G51" s="293" t="s">
        <v>90</v>
      </c>
      <c r="H51" s="290">
        <v>22</v>
      </c>
      <c r="I51" s="289">
        <f>I52+I53</f>
        <v>0</v>
      </c>
      <c r="J51" s="289">
        <f>J52+J53</f>
        <v>0</v>
      </c>
      <c r="K51" s="289">
        <f>K52+K53</f>
        <v>0</v>
      </c>
    </row>
    <row r="52" spans="1:11" ht="24" hidden="1" customHeight="1" collapsed="1">
      <c r="A52" s="295">
        <v>2</v>
      </c>
      <c r="B52" s="295">
        <v>5</v>
      </c>
      <c r="C52" s="295">
        <v>2</v>
      </c>
      <c r="D52" s="295">
        <v>1</v>
      </c>
      <c r="E52" s="295">
        <v>1</v>
      </c>
      <c r="F52" s="295">
        <v>1</v>
      </c>
      <c r="G52" s="293" t="s">
        <v>91</v>
      </c>
      <c r="H52" s="290">
        <v>23</v>
      </c>
      <c r="I52" s="289"/>
      <c r="J52" s="289"/>
      <c r="K52" s="289"/>
    </row>
    <row r="53" spans="1:11" ht="24" hidden="1" customHeight="1" collapsed="1">
      <c r="A53" s="295">
        <v>2</v>
      </c>
      <c r="B53" s="295">
        <v>5</v>
      </c>
      <c r="C53" s="295">
        <v>2</v>
      </c>
      <c r="D53" s="295">
        <v>1</v>
      </c>
      <c r="E53" s="295">
        <v>1</v>
      </c>
      <c r="F53" s="295">
        <v>2</v>
      </c>
      <c r="G53" s="293" t="s">
        <v>408</v>
      </c>
      <c r="H53" s="290">
        <v>24</v>
      </c>
      <c r="I53" s="289"/>
      <c r="J53" s="289"/>
      <c r="K53" s="289"/>
    </row>
    <row r="54" spans="1:11" hidden="1" collapsed="1">
      <c r="A54" s="295">
        <v>2</v>
      </c>
      <c r="B54" s="295">
        <v>5</v>
      </c>
      <c r="C54" s="295">
        <v>3</v>
      </c>
      <c r="D54" s="295"/>
      <c r="E54" s="295"/>
      <c r="F54" s="295"/>
      <c r="G54" s="293" t="s">
        <v>93</v>
      </c>
      <c r="H54" s="290">
        <v>25</v>
      </c>
      <c r="I54" s="289">
        <f>I55+I56+I57+I58</f>
        <v>0</v>
      </c>
      <c r="J54" s="289">
        <f>J55+J56+J57+J58</f>
        <v>0</v>
      </c>
      <c r="K54" s="289">
        <f>K55+K56+K57+K58</f>
        <v>0</v>
      </c>
    </row>
    <row r="55" spans="1:11" ht="24" hidden="1" customHeight="1" collapsed="1">
      <c r="A55" s="295">
        <v>2</v>
      </c>
      <c r="B55" s="295">
        <v>5</v>
      </c>
      <c r="C55" s="295">
        <v>3</v>
      </c>
      <c r="D55" s="295">
        <v>1</v>
      </c>
      <c r="E55" s="295">
        <v>1</v>
      </c>
      <c r="F55" s="295">
        <v>1</v>
      </c>
      <c r="G55" s="293" t="s">
        <v>94</v>
      </c>
      <c r="H55" s="290">
        <v>26</v>
      </c>
      <c r="I55" s="289"/>
      <c r="J55" s="289"/>
      <c r="K55" s="289"/>
    </row>
    <row r="56" spans="1:11" hidden="1" collapsed="1">
      <c r="A56" s="295">
        <v>2</v>
      </c>
      <c r="B56" s="295">
        <v>5</v>
      </c>
      <c r="C56" s="295">
        <v>3</v>
      </c>
      <c r="D56" s="295">
        <v>1</v>
      </c>
      <c r="E56" s="295">
        <v>1</v>
      </c>
      <c r="F56" s="295">
        <v>2</v>
      </c>
      <c r="G56" s="293" t="s">
        <v>95</v>
      </c>
      <c r="H56" s="290">
        <v>27</v>
      </c>
      <c r="I56" s="289"/>
      <c r="J56" s="289"/>
      <c r="K56" s="289"/>
    </row>
    <row r="57" spans="1:11" ht="24" hidden="1" customHeight="1" collapsed="1">
      <c r="A57" s="295">
        <v>2</v>
      </c>
      <c r="B57" s="295">
        <v>5</v>
      </c>
      <c r="C57" s="295">
        <v>3</v>
      </c>
      <c r="D57" s="295">
        <v>2</v>
      </c>
      <c r="E57" s="295">
        <v>1</v>
      </c>
      <c r="F57" s="295">
        <v>1</v>
      </c>
      <c r="G57" s="291" t="s">
        <v>96</v>
      </c>
      <c r="H57" s="290">
        <v>28</v>
      </c>
      <c r="I57" s="289"/>
      <c r="J57" s="289"/>
      <c r="K57" s="289"/>
    </row>
    <row r="58" spans="1:11" hidden="1" collapsed="1">
      <c r="A58" s="295">
        <v>2</v>
      </c>
      <c r="B58" s="295">
        <v>5</v>
      </c>
      <c r="C58" s="295">
        <v>3</v>
      </c>
      <c r="D58" s="295">
        <v>2</v>
      </c>
      <c r="E58" s="295">
        <v>1</v>
      </c>
      <c r="F58" s="295">
        <v>2</v>
      </c>
      <c r="G58" s="291" t="s">
        <v>97</v>
      </c>
      <c r="H58" s="290">
        <v>29</v>
      </c>
      <c r="I58" s="289"/>
      <c r="J58" s="289"/>
      <c r="K58" s="289"/>
    </row>
    <row r="59" spans="1:11" hidden="1" collapsed="1">
      <c r="A59" s="286">
        <v>2</v>
      </c>
      <c r="B59" s="286">
        <v>6</v>
      </c>
      <c r="C59" s="286"/>
      <c r="D59" s="286"/>
      <c r="E59" s="286"/>
      <c r="F59" s="286"/>
      <c r="G59" s="285" t="s">
        <v>98</v>
      </c>
      <c r="H59" s="284">
        <v>30</v>
      </c>
      <c r="I59" s="283">
        <f>I60+I61+I62+I63+I64+I65</f>
        <v>0</v>
      </c>
      <c r="J59" s="283">
        <f>J60+J61+J62+J63+J64+J65</f>
        <v>0</v>
      </c>
      <c r="K59" s="283">
        <f>K60+K61+K62+K63+K64+K65</f>
        <v>0</v>
      </c>
    </row>
    <row r="60" spans="1:11" hidden="1" collapsed="1">
      <c r="A60" s="295">
        <v>2</v>
      </c>
      <c r="B60" s="295">
        <v>6</v>
      </c>
      <c r="C60" s="295">
        <v>1</v>
      </c>
      <c r="D60" s="295"/>
      <c r="E60" s="295"/>
      <c r="F60" s="295"/>
      <c r="G60" s="293" t="s">
        <v>407</v>
      </c>
      <c r="H60" s="290">
        <v>31</v>
      </c>
      <c r="I60" s="289"/>
      <c r="J60" s="289"/>
      <c r="K60" s="289"/>
    </row>
    <row r="61" spans="1:11" hidden="1" collapsed="1">
      <c r="A61" s="295">
        <v>2</v>
      </c>
      <c r="B61" s="295">
        <v>6</v>
      </c>
      <c r="C61" s="295">
        <v>2</v>
      </c>
      <c r="D61" s="295"/>
      <c r="E61" s="295"/>
      <c r="F61" s="295"/>
      <c r="G61" s="293" t="s">
        <v>406</v>
      </c>
      <c r="H61" s="290">
        <v>32</v>
      </c>
      <c r="I61" s="289"/>
      <c r="J61" s="289"/>
      <c r="K61" s="289"/>
    </row>
    <row r="62" spans="1:11" hidden="1" collapsed="1">
      <c r="A62" s="295">
        <v>2</v>
      </c>
      <c r="B62" s="295">
        <v>6</v>
      </c>
      <c r="C62" s="295">
        <v>3</v>
      </c>
      <c r="D62" s="295"/>
      <c r="E62" s="295"/>
      <c r="F62" s="295"/>
      <c r="G62" s="293" t="s">
        <v>405</v>
      </c>
      <c r="H62" s="290">
        <v>33</v>
      </c>
      <c r="I62" s="289"/>
      <c r="J62" s="289"/>
      <c r="K62" s="289"/>
    </row>
    <row r="63" spans="1:11" ht="24" hidden="1" customHeight="1" collapsed="1">
      <c r="A63" s="295">
        <v>2</v>
      </c>
      <c r="B63" s="295">
        <v>6</v>
      </c>
      <c r="C63" s="295">
        <v>4</v>
      </c>
      <c r="D63" s="295"/>
      <c r="E63" s="295"/>
      <c r="F63" s="295"/>
      <c r="G63" s="293" t="s">
        <v>104</v>
      </c>
      <c r="H63" s="290">
        <v>34</v>
      </c>
      <c r="I63" s="289"/>
      <c r="J63" s="289"/>
      <c r="K63" s="289"/>
    </row>
    <row r="64" spans="1:11" ht="24" hidden="1" customHeight="1" collapsed="1">
      <c r="A64" s="295">
        <v>2</v>
      </c>
      <c r="B64" s="295">
        <v>6</v>
      </c>
      <c r="C64" s="295">
        <v>5</v>
      </c>
      <c r="D64" s="295"/>
      <c r="E64" s="295"/>
      <c r="F64" s="295"/>
      <c r="G64" s="293" t="s">
        <v>106</v>
      </c>
      <c r="H64" s="290">
        <v>35</v>
      </c>
      <c r="I64" s="289"/>
      <c r="J64" s="289"/>
      <c r="K64" s="289"/>
    </row>
    <row r="65" spans="1:11" hidden="1" collapsed="1">
      <c r="A65" s="295">
        <v>2</v>
      </c>
      <c r="B65" s="295">
        <v>6</v>
      </c>
      <c r="C65" s="295">
        <v>6</v>
      </c>
      <c r="D65" s="295"/>
      <c r="E65" s="295"/>
      <c r="F65" s="295"/>
      <c r="G65" s="293" t="s">
        <v>107</v>
      </c>
      <c r="H65" s="290">
        <v>36</v>
      </c>
      <c r="I65" s="289"/>
      <c r="J65" s="289"/>
      <c r="K65" s="289"/>
    </row>
    <row r="66" spans="1:11" hidden="1" collapsed="1">
      <c r="A66" s="286">
        <v>2</v>
      </c>
      <c r="B66" s="286">
        <v>7</v>
      </c>
      <c r="C66" s="295"/>
      <c r="D66" s="295"/>
      <c r="E66" s="295"/>
      <c r="F66" s="295"/>
      <c r="G66" s="285" t="s">
        <v>108</v>
      </c>
      <c r="H66" s="284">
        <v>37</v>
      </c>
      <c r="I66" s="283">
        <f>I67+I70+I74</f>
        <v>0</v>
      </c>
      <c r="J66" s="283">
        <f>J67+J70+J74</f>
        <v>0</v>
      </c>
      <c r="K66" s="283">
        <f>K67+K70+K74</f>
        <v>0</v>
      </c>
    </row>
    <row r="67" spans="1:11" hidden="1" collapsed="1">
      <c r="A67" s="295">
        <v>2</v>
      </c>
      <c r="B67" s="295">
        <v>7</v>
      </c>
      <c r="C67" s="295">
        <v>1</v>
      </c>
      <c r="D67" s="295"/>
      <c r="E67" s="295"/>
      <c r="F67" s="295"/>
      <c r="G67" s="296" t="s">
        <v>404</v>
      </c>
      <c r="H67" s="290">
        <v>38</v>
      </c>
      <c r="I67" s="289">
        <f>I68+I69</f>
        <v>0</v>
      </c>
      <c r="J67" s="289">
        <f>J68+J69</f>
        <v>0</v>
      </c>
      <c r="K67" s="289">
        <f>K68+K69</f>
        <v>0</v>
      </c>
    </row>
    <row r="68" spans="1:11" hidden="1" collapsed="1">
      <c r="A68" s="295">
        <v>2</v>
      </c>
      <c r="B68" s="295">
        <v>7</v>
      </c>
      <c r="C68" s="295">
        <v>1</v>
      </c>
      <c r="D68" s="295">
        <v>1</v>
      </c>
      <c r="E68" s="295">
        <v>1</v>
      </c>
      <c r="F68" s="295">
        <v>1</v>
      </c>
      <c r="G68" s="296" t="s">
        <v>110</v>
      </c>
      <c r="H68" s="290">
        <v>39</v>
      </c>
      <c r="I68" s="289"/>
      <c r="J68" s="289"/>
      <c r="K68" s="289"/>
    </row>
    <row r="69" spans="1:11" hidden="1" collapsed="1">
      <c r="A69" s="295">
        <v>2</v>
      </c>
      <c r="B69" s="295">
        <v>7</v>
      </c>
      <c r="C69" s="295">
        <v>1</v>
      </c>
      <c r="D69" s="295">
        <v>1</v>
      </c>
      <c r="E69" s="295">
        <v>1</v>
      </c>
      <c r="F69" s="295">
        <v>2</v>
      </c>
      <c r="G69" s="296" t="s">
        <v>111</v>
      </c>
      <c r="H69" s="290">
        <v>40</v>
      </c>
      <c r="I69" s="289"/>
      <c r="J69" s="289"/>
      <c r="K69" s="289"/>
    </row>
    <row r="70" spans="1:11" ht="24" hidden="1" customHeight="1" collapsed="1">
      <c r="A70" s="295">
        <v>2</v>
      </c>
      <c r="B70" s="295">
        <v>7</v>
      </c>
      <c r="C70" s="295">
        <v>2</v>
      </c>
      <c r="D70" s="295"/>
      <c r="E70" s="295"/>
      <c r="F70" s="295"/>
      <c r="G70" s="293" t="s">
        <v>403</v>
      </c>
      <c r="H70" s="290">
        <v>41</v>
      </c>
      <c r="I70" s="289">
        <f>I71+I72+I73</f>
        <v>0</v>
      </c>
      <c r="J70" s="289">
        <f>J71+J72+J73</f>
        <v>0</v>
      </c>
      <c r="K70" s="289">
        <f>K71+K72+K73</f>
        <v>0</v>
      </c>
    </row>
    <row r="71" spans="1:11" hidden="1" collapsed="1">
      <c r="A71" s="295">
        <v>2</v>
      </c>
      <c r="B71" s="295">
        <v>7</v>
      </c>
      <c r="C71" s="295">
        <v>2</v>
      </c>
      <c r="D71" s="295">
        <v>1</v>
      </c>
      <c r="E71" s="295">
        <v>1</v>
      </c>
      <c r="F71" s="295">
        <v>1</v>
      </c>
      <c r="G71" s="293" t="s">
        <v>402</v>
      </c>
      <c r="H71" s="290">
        <v>42</v>
      </c>
      <c r="I71" s="289"/>
      <c r="J71" s="289"/>
      <c r="K71" s="289"/>
    </row>
    <row r="72" spans="1:11" hidden="1" collapsed="1">
      <c r="A72" s="295">
        <v>2</v>
      </c>
      <c r="B72" s="295">
        <v>7</v>
      </c>
      <c r="C72" s="295">
        <v>2</v>
      </c>
      <c r="D72" s="295">
        <v>1</v>
      </c>
      <c r="E72" s="295">
        <v>1</v>
      </c>
      <c r="F72" s="295">
        <v>2</v>
      </c>
      <c r="G72" s="293" t="s">
        <v>401</v>
      </c>
      <c r="H72" s="290">
        <v>43</v>
      </c>
      <c r="I72" s="289"/>
      <c r="J72" s="289"/>
      <c r="K72" s="289"/>
    </row>
    <row r="73" spans="1:11" hidden="1" collapsed="1">
      <c r="A73" s="295">
        <v>2</v>
      </c>
      <c r="B73" s="295">
        <v>7</v>
      </c>
      <c r="C73" s="295">
        <v>2</v>
      </c>
      <c r="D73" s="295">
        <v>2</v>
      </c>
      <c r="E73" s="295">
        <v>1</v>
      </c>
      <c r="F73" s="295">
        <v>1</v>
      </c>
      <c r="G73" s="293" t="s">
        <v>116</v>
      </c>
      <c r="H73" s="290">
        <v>44</v>
      </c>
      <c r="I73" s="289"/>
      <c r="J73" s="289"/>
      <c r="K73" s="289"/>
    </row>
    <row r="74" spans="1:11" hidden="1" collapsed="1">
      <c r="A74" s="295">
        <v>2</v>
      </c>
      <c r="B74" s="295">
        <v>7</v>
      </c>
      <c r="C74" s="295">
        <v>3</v>
      </c>
      <c r="D74" s="295"/>
      <c r="E74" s="295"/>
      <c r="F74" s="295"/>
      <c r="G74" s="293" t="s">
        <v>117</v>
      </c>
      <c r="H74" s="290">
        <v>45</v>
      </c>
      <c r="I74" s="289"/>
      <c r="J74" s="289"/>
      <c r="K74" s="289"/>
    </row>
    <row r="75" spans="1:11" hidden="1" collapsed="1">
      <c r="A75" s="286">
        <v>2</v>
      </c>
      <c r="B75" s="286">
        <v>8</v>
      </c>
      <c r="C75" s="286"/>
      <c r="D75" s="286"/>
      <c r="E75" s="286"/>
      <c r="F75" s="286"/>
      <c r="G75" s="285" t="s">
        <v>400</v>
      </c>
      <c r="H75" s="284">
        <v>46</v>
      </c>
      <c r="I75" s="283">
        <f>I76+I80</f>
        <v>0</v>
      </c>
      <c r="J75" s="283">
        <f>J76+J80</f>
        <v>0</v>
      </c>
      <c r="K75" s="283">
        <f>K76+K80</f>
        <v>0</v>
      </c>
    </row>
    <row r="76" spans="1:11" hidden="1" collapsed="1">
      <c r="A76" s="295">
        <v>2</v>
      </c>
      <c r="B76" s="295">
        <v>8</v>
      </c>
      <c r="C76" s="295">
        <v>1</v>
      </c>
      <c r="D76" s="295">
        <v>1</v>
      </c>
      <c r="E76" s="295"/>
      <c r="F76" s="295"/>
      <c r="G76" s="293" t="s">
        <v>121</v>
      </c>
      <c r="H76" s="290">
        <v>47</v>
      </c>
      <c r="I76" s="289">
        <f>I77+I78+I79</f>
        <v>0</v>
      </c>
      <c r="J76" s="289">
        <f>J77+J78+J79</f>
        <v>0</v>
      </c>
      <c r="K76" s="289">
        <f>K77+K78+K79</f>
        <v>0</v>
      </c>
    </row>
    <row r="77" spans="1:11" hidden="1" collapsed="1">
      <c r="A77" s="295">
        <v>2</v>
      </c>
      <c r="B77" s="295">
        <v>8</v>
      </c>
      <c r="C77" s="295">
        <v>1</v>
      </c>
      <c r="D77" s="295">
        <v>1</v>
      </c>
      <c r="E77" s="295">
        <v>1</v>
      </c>
      <c r="F77" s="295">
        <v>1</v>
      </c>
      <c r="G77" s="293" t="s">
        <v>399</v>
      </c>
      <c r="H77" s="290">
        <v>48</v>
      </c>
      <c r="I77" s="289"/>
      <c r="J77" s="289"/>
      <c r="K77" s="289"/>
    </row>
    <row r="78" spans="1:11" hidden="1" collapsed="1">
      <c r="A78" s="295">
        <v>2</v>
      </c>
      <c r="B78" s="295">
        <v>8</v>
      </c>
      <c r="C78" s="295">
        <v>1</v>
      </c>
      <c r="D78" s="295">
        <v>1</v>
      </c>
      <c r="E78" s="295">
        <v>1</v>
      </c>
      <c r="F78" s="295">
        <v>2</v>
      </c>
      <c r="G78" s="293" t="s">
        <v>398</v>
      </c>
      <c r="H78" s="290">
        <v>49</v>
      </c>
      <c r="I78" s="289"/>
      <c r="J78" s="289"/>
      <c r="K78" s="289"/>
    </row>
    <row r="79" spans="1:11" hidden="1" collapsed="1">
      <c r="A79" s="295">
        <v>2</v>
      </c>
      <c r="B79" s="295">
        <v>8</v>
      </c>
      <c r="C79" s="295">
        <v>1</v>
      </c>
      <c r="D79" s="295">
        <v>1</v>
      </c>
      <c r="E79" s="295">
        <v>1</v>
      </c>
      <c r="F79" s="295">
        <v>3</v>
      </c>
      <c r="G79" s="291" t="s">
        <v>124</v>
      </c>
      <c r="H79" s="290">
        <v>50</v>
      </c>
      <c r="I79" s="289"/>
      <c r="J79" s="289"/>
      <c r="K79" s="289"/>
    </row>
    <row r="80" spans="1:11" hidden="1" collapsed="1">
      <c r="A80" s="295">
        <v>2</v>
      </c>
      <c r="B80" s="295">
        <v>8</v>
      </c>
      <c r="C80" s="295">
        <v>1</v>
      </c>
      <c r="D80" s="295">
        <v>2</v>
      </c>
      <c r="E80" s="295"/>
      <c r="F80" s="295"/>
      <c r="G80" s="293" t="s">
        <v>125</v>
      </c>
      <c r="H80" s="290">
        <v>51</v>
      </c>
      <c r="I80" s="289"/>
      <c r="J80" s="289"/>
      <c r="K80" s="289"/>
    </row>
    <row r="81" spans="1:11" ht="36" hidden="1" customHeight="1" collapsed="1">
      <c r="A81" s="294">
        <v>2</v>
      </c>
      <c r="B81" s="294">
        <v>9</v>
      </c>
      <c r="C81" s="294"/>
      <c r="D81" s="294"/>
      <c r="E81" s="294"/>
      <c r="F81" s="294"/>
      <c r="G81" s="285" t="s">
        <v>397</v>
      </c>
      <c r="H81" s="284">
        <v>52</v>
      </c>
      <c r="I81" s="283"/>
      <c r="J81" s="283"/>
      <c r="K81" s="283"/>
    </row>
    <row r="82" spans="1:11" ht="48" hidden="1" customHeight="1" collapsed="1">
      <c r="A82" s="286">
        <v>3</v>
      </c>
      <c r="B82" s="286"/>
      <c r="C82" s="286"/>
      <c r="D82" s="286"/>
      <c r="E82" s="286"/>
      <c r="F82" s="286"/>
      <c r="G82" s="285" t="s">
        <v>396</v>
      </c>
      <c r="H82" s="284">
        <v>53</v>
      </c>
      <c r="I82" s="283">
        <f>I83+I89+I90</f>
        <v>0</v>
      </c>
      <c r="J82" s="283">
        <f>J83+J89+J90</f>
        <v>0</v>
      </c>
      <c r="K82" s="283">
        <f>K83+K89+K90</f>
        <v>0</v>
      </c>
    </row>
    <row r="83" spans="1:11" ht="24" hidden="1" customHeight="1" collapsed="1">
      <c r="A83" s="286">
        <v>3</v>
      </c>
      <c r="B83" s="286">
        <v>1</v>
      </c>
      <c r="C83" s="286"/>
      <c r="D83" s="286"/>
      <c r="E83" s="286"/>
      <c r="F83" s="286"/>
      <c r="G83" s="285" t="s">
        <v>139</v>
      </c>
      <c r="H83" s="284">
        <v>54</v>
      </c>
      <c r="I83" s="283">
        <f>I84+I85+I86+I87+I88</f>
        <v>0</v>
      </c>
      <c r="J83" s="283">
        <f>J84+J85+J86+J87+J88</f>
        <v>0</v>
      </c>
      <c r="K83" s="283">
        <f>K84+K85+K86+K87+K88</f>
        <v>0</v>
      </c>
    </row>
    <row r="84" spans="1:11" ht="24" hidden="1" customHeight="1" collapsed="1">
      <c r="A84" s="292">
        <v>3</v>
      </c>
      <c r="B84" s="292">
        <v>1</v>
      </c>
      <c r="C84" s="292">
        <v>1</v>
      </c>
      <c r="D84" s="288"/>
      <c r="E84" s="288"/>
      <c r="F84" s="288"/>
      <c r="G84" s="293" t="s">
        <v>395</v>
      </c>
      <c r="H84" s="290">
        <v>55</v>
      </c>
      <c r="I84" s="289"/>
      <c r="J84" s="289"/>
      <c r="K84" s="289"/>
    </row>
    <row r="85" spans="1:11" hidden="1" collapsed="1">
      <c r="A85" s="292">
        <v>3</v>
      </c>
      <c r="B85" s="292">
        <v>1</v>
      </c>
      <c r="C85" s="292">
        <v>2</v>
      </c>
      <c r="D85" s="292"/>
      <c r="E85" s="288"/>
      <c r="F85" s="288"/>
      <c r="G85" s="291" t="s">
        <v>156</v>
      </c>
      <c r="H85" s="290">
        <v>56</v>
      </c>
      <c r="I85" s="289"/>
      <c r="J85" s="289"/>
      <c r="K85" s="289"/>
    </row>
    <row r="86" spans="1:11" hidden="1" collapsed="1">
      <c r="A86" s="292">
        <v>3</v>
      </c>
      <c r="B86" s="292">
        <v>1</v>
      </c>
      <c r="C86" s="292">
        <v>3</v>
      </c>
      <c r="D86" s="292"/>
      <c r="E86" s="292"/>
      <c r="F86" s="292"/>
      <c r="G86" s="291" t="s">
        <v>161</v>
      </c>
      <c r="H86" s="290">
        <v>57</v>
      </c>
      <c r="I86" s="289"/>
      <c r="J86" s="289"/>
      <c r="K86" s="289"/>
    </row>
    <row r="87" spans="1:11" ht="24" hidden="1" customHeight="1" collapsed="1">
      <c r="A87" s="292">
        <v>3</v>
      </c>
      <c r="B87" s="292">
        <v>1</v>
      </c>
      <c r="C87" s="292">
        <v>4</v>
      </c>
      <c r="D87" s="292"/>
      <c r="E87" s="292"/>
      <c r="F87" s="292"/>
      <c r="G87" s="291" t="s">
        <v>170</v>
      </c>
      <c r="H87" s="290">
        <v>58</v>
      </c>
      <c r="I87" s="289"/>
      <c r="J87" s="289"/>
      <c r="K87" s="289"/>
    </row>
    <row r="88" spans="1:11" ht="24" hidden="1" customHeight="1" collapsed="1">
      <c r="A88" s="292">
        <v>3</v>
      </c>
      <c r="B88" s="292">
        <v>1</v>
      </c>
      <c r="C88" s="292">
        <v>5</v>
      </c>
      <c r="D88" s="292"/>
      <c r="E88" s="292"/>
      <c r="F88" s="292"/>
      <c r="G88" s="291" t="s">
        <v>394</v>
      </c>
      <c r="H88" s="290">
        <v>59</v>
      </c>
      <c r="I88" s="289"/>
      <c r="J88" s="289"/>
      <c r="K88" s="289"/>
    </row>
    <row r="89" spans="1:11" ht="36" hidden="1" customHeight="1" collapsed="1">
      <c r="A89" s="288">
        <v>3</v>
      </c>
      <c r="B89" s="288">
        <v>2</v>
      </c>
      <c r="C89" s="288"/>
      <c r="D89" s="288"/>
      <c r="E89" s="288"/>
      <c r="F89" s="288"/>
      <c r="G89" s="287" t="s">
        <v>175</v>
      </c>
      <c r="H89" s="284">
        <v>60</v>
      </c>
      <c r="I89" s="283"/>
      <c r="J89" s="283"/>
      <c r="K89" s="283"/>
    </row>
    <row r="90" spans="1:11" ht="24" hidden="1" customHeight="1" collapsed="1">
      <c r="A90" s="288">
        <v>3</v>
      </c>
      <c r="B90" s="288">
        <v>3</v>
      </c>
      <c r="C90" s="288"/>
      <c r="D90" s="288"/>
      <c r="E90" s="288"/>
      <c r="F90" s="288"/>
      <c r="G90" s="287" t="s">
        <v>213</v>
      </c>
      <c r="H90" s="284">
        <v>61</v>
      </c>
      <c r="I90" s="283"/>
      <c r="J90" s="283"/>
      <c r="K90" s="283"/>
    </row>
    <row r="91" spans="1:11">
      <c r="A91" s="286"/>
      <c r="B91" s="286"/>
      <c r="C91" s="286"/>
      <c r="D91" s="286"/>
      <c r="E91" s="286"/>
      <c r="F91" s="286"/>
      <c r="G91" s="285" t="s">
        <v>393</v>
      </c>
      <c r="H91" s="284">
        <v>62</v>
      </c>
      <c r="I91" s="283">
        <f>I30+I82</f>
        <v>8611.5499999999993</v>
      </c>
      <c r="J91" s="283">
        <f>J30+J82</f>
        <v>6583.83</v>
      </c>
      <c r="K91" s="283">
        <f>K30+K82</f>
        <v>0</v>
      </c>
    </row>
    <row r="92" spans="1:11">
      <c r="A92" s="282"/>
      <c r="B92" s="282"/>
      <c r="C92" s="282"/>
      <c r="D92" s="281"/>
      <c r="E92" s="281"/>
      <c r="F92" s="281"/>
      <c r="G92" s="281"/>
      <c r="H92" s="280"/>
      <c r="I92" s="273"/>
      <c r="J92" s="273"/>
      <c r="K92" s="279"/>
    </row>
    <row r="93" spans="1:11">
      <c r="A93" s="273" t="s">
        <v>392</v>
      </c>
      <c r="B93" s="276"/>
      <c r="C93" s="276"/>
      <c r="D93" s="276"/>
      <c r="E93" s="276"/>
      <c r="F93" s="276"/>
      <c r="G93" s="276"/>
      <c r="H93" s="278"/>
      <c r="I93" s="277"/>
      <c r="J93" s="276"/>
      <c r="K93" s="276"/>
    </row>
    <row r="94" spans="1:11">
      <c r="A94" s="275" t="s">
        <v>232</v>
      </c>
      <c r="B94" s="270"/>
      <c r="C94" s="270"/>
      <c r="D94" s="270"/>
      <c r="E94" s="270"/>
      <c r="F94" s="270"/>
      <c r="G94" s="270"/>
      <c r="H94" s="268"/>
      <c r="I94" s="263"/>
      <c r="J94" s="761" t="s">
        <v>233</v>
      </c>
      <c r="K94" s="761"/>
    </row>
    <row r="95" spans="1:11">
      <c r="A95" s="772" t="s">
        <v>391</v>
      </c>
      <c r="B95" s="777"/>
      <c r="C95" s="777"/>
      <c r="D95" s="777"/>
      <c r="E95" s="777"/>
      <c r="F95" s="777"/>
      <c r="G95" s="777"/>
      <c r="H95" s="269"/>
      <c r="I95" s="267" t="s">
        <v>235</v>
      </c>
      <c r="J95" s="762" t="s">
        <v>236</v>
      </c>
      <c r="K95" s="762"/>
    </row>
    <row r="96" spans="1:11">
      <c r="A96" s="273"/>
      <c r="B96" s="273"/>
      <c r="C96" s="274"/>
      <c r="D96" s="273"/>
      <c r="E96" s="273"/>
      <c r="F96" s="778"/>
      <c r="G96" s="777"/>
      <c r="H96" s="269"/>
      <c r="I96" s="272"/>
      <c r="J96" s="271"/>
      <c r="K96" s="271"/>
    </row>
    <row r="97" spans="1:11">
      <c r="A97" s="270" t="s">
        <v>237</v>
      </c>
      <c r="B97" s="270"/>
      <c r="C97" s="270"/>
      <c r="D97" s="270"/>
      <c r="E97" s="270"/>
      <c r="F97" s="270"/>
      <c r="G97" s="270"/>
      <c r="H97" s="269"/>
      <c r="I97" s="263"/>
      <c r="J97" s="761" t="s">
        <v>238</v>
      </c>
      <c r="K97" s="761"/>
    </row>
    <row r="98" spans="1:11" ht="30.75" customHeight="1">
      <c r="A98" s="765" t="s">
        <v>390</v>
      </c>
      <c r="B98" s="766"/>
      <c r="C98" s="766"/>
      <c r="D98" s="766"/>
      <c r="E98" s="766"/>
      <c r="F98" s="766"/>
      <c r="G98" s="766"/>
      <c r="H98" s="268"/>
      <c r="I98" s="267" t="s">
        <v>235</v>
      </c>
      <c r="J98" s="762" t="s">
        <v>236</v>
      </c>
      <c r="K98" s="762"/>
    </row>
  </sheetData>
  <sheetProtection formatCells="0" formatColumns="0" formatRows="0" insertColumns="0" insertRows="0" insertHyperlinks="0" deleteColumns="0" deleteRows="0" sort="0" autoFilter="0" pivotTables="0"/>
  <mergeCells count="26">
    <mergeCell ref="A11:K11"/>
    <mergeCell ref="A12:K12"/>
    <mergeCell ref="A29:F29"/>
    <mergeCell ref="A95:G95"/>
    <mergeCell ref="F96:G96"/>
    <mergeCell ref="A15:K15"/>
    <mergeCell ref="A18:K18"/>
    <mergeCell ref="A25:F28"/>
    <mergeCell ref="G25:G28"/>
    <mergeCell ref="H25:H28"/>
    <mergeCell ref="I25:K25"/>
    <mergeCell ref="A7:K7"/>
    <mergeCell ref="A6:K6"/>
    <mergeCell ref="A5:K5"/>
    <mergeCell ref="G8:K8"/>
    <mergeCell ref="A9:K9"/>
    <mergeCell ref="J97:K97"/>
    <mergeCell ref="J95:K95"/>
    <mergeCell ref="J98:K98"/>
    <mergeCell ref="A13:K13"/>
    <mergeCell ref="A16:K16"/>
    <mergeCell ref="A98:G98"/>
    <mergeCell ref="I26:K26"/>
    <mergeCell ref="I27:I28"/>
    <mergeCell ref="J27:K27"/>
    <mergeCell ref="J94:K94"/>
  </mergeCells>
  <pageMargins left="0.7" right="0.7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5B255-DA65-4D52-8D2D-88928A48EE16}">
  <dimension ref="A2:I39"/>
  <sheetViews>
    <sheetView showRuler="0" topLeftCell="A5" zoomScaleNormal="100" workbookViewId="0">
      <selection activeCell="A38" sqref="A38:D39"/>
    </sheetView>
  </sheetViews>
  <sheetFormatPr defaultRowHeight="15"/>
  <cols>
    <col min="1" max="1" width="6.42578125" style="263" customWidth="1"/>
    <col min="2" max="2" width="13.7109375" style="263" customWidth="1"/>
    <col min="3" max="3" width="11.5703125" style="263" customWidth="1"/>
    <col min="4" max="4" width="9.140625" style="263"/>
    <col min="5" max="5" width="7.140625" style="263" customWidth="1"/>
    <col min="6" max="6" width="13.7109375" style="263" customWidth="1"/>
    <col min="7" max="7" width="10" style="263" customWidth="1"/>
    <col min="8" max="8" width="13.5703125" style="263" customWidth="1"/>
    <col min="9" max="9" width="9.140625" style="263"/>
    <col min="10" max="16384" width="9.140625" style="262"/>
  </cols>
  <sheetData>
    <row r="2" spans="1:8">
      <c r="A2" s="791" t="s">
        <v>453</v>
      </c>
      <c r="B2" s="791"/>
      <c r="C2" s="791"/>
      <c r="D2" s="791"/>
      <c r="E2" s="791"/>
      <c r="F2" s="791"/>
      <c r="G2" s="791"/>
      <c r="H2" s="791"/>
    </row>
    <row r="3" spans="1:8">
      <c r="A3" s="786" t="s">
        <v>297</v>
      </c>
      <c r="B3" s="786"/>
      <c r="C3" s="786"/>
      <c r="D3" s="786"/>
      <c r="E3" s="786"/>
      <c r="F3" s="786"/>
      <c r="G3" s="786"/>
      <c r="H3" s="786"/>
    </row>
    <row r="6" spans="1:8">
      <c r="A6" s="793" t="s">
        <v>452</v>
      </c>
      <c r="B6" s="793"/>
      <c r="C6" s="793"/>
      <c r="D6" s="793"/>
      <c r="E6" s="793"/>
      <c r="F6" s="793"/>
      <c r="G6" s="793"/>
      <c r="H6" s="793"/>
    </row>
    <row r="9" spans="1:8" ht="15" customHeight="1">
      <c r="A9" s="792" t="s">
        <v>451</v>
      </c>
      <c r="B9" s="792"/>
      <c r="C9" s="792"/>
      <c r="D9" s="792"/>
      <c r="E9" s="792"/>
      <c r="F9" s="792"/>
      <c r="G9" s="792"/>
      <c r="H9" s="792"/>
    </row>
    <row r="10" spans="1:8">
      <c r="D10" s="329"/>
    </row>
    <row r="11" spans="1:8">
      <c r="C11" s="793" t="s">
        <v>450</v>
      </c>
      <c r="D11" s="793"/>
      <c r="E11" s="793"/>
      <c r="F11" s="793"/>
    </row>
    <row r="12" spans="1:8">
      <c r="B12" s="795"/>
      <c r="C12" s="795"/>
      <c r="D12" s="795"/>
      <c r="E12" s="795"/>
      <c r="F12" s="795"/>
      <c r="G12" s="795"/>
    </row>
    <row r="14" spans="1:8" ht="15" customHeight="1">
      <c r="A14" s="787" t="s">
        <v>449</v>
      </c>
      <c r="B14" s="787"/>
      <c r="C14" s="328" t="s">
        <v>448</v>
      </c>
      <c r="D14" s="327"/>
      <c r="E14" s="327"/>
      <c r="F14" s="327"/>
      <c r="G14" s="327"/>
      <c r="H14" s="327"/>
    </row>
    <row r="15" spans="1:8">
      <c r="A15" s="794" t="s">
        <v>447</v>
      </c>
      <c r="B15" s="794"/>
      <c r="C15" s="794"/>
      <c r="D15" s="794"/>
      <c r="E15" s="794"/>
      <c r="F15" s="794"/>
      <c r="G15" s="794"/>
      <c r="H15" s="794"/>
    </row>
    <row r="16" spans="1:8" ht="28.5" customHeight="1">
      <c r="A16" s="330" t="s">
        <v>446</v>
      </c>
      <c r="B16" s="330" t="s">
        <v>445</v>
      </c>
      <c r="C16" s="788" t="s">
        <v>444</v>
      </c>
      <c r="D16" s="789"/>
      <c r="E16" s="790"/>
      <c r="F16" s="330" t="s">
        <v>443</v>
      </c>
      <c r="G16" s="331" t="s">
        <v>442</v>
      </c>
      <c r="H16" s="331" t="s">
        <v>441</v>
      </c>
    </row>
    <row r="17" spans="1:8">
      <c r="A17" s="322">
        <v>1</v>
      </c>
      <c r="B17" s="321" t="s">
        <v>251</v>
      </c>
      <c r="C17" s="784" t="s">
        <v>435</v>
      </c>
      <c r="D17" s="784"/>
      <c r="E17" s="784"/>
      <c r="F17" s="325" t="s">
        <v>440</v>
      </c>
      <c r="G17" s="324">
        <v>9</v>
      </c>
      <c r="H17" s="323">
        <v>14299.09</v>
      </c>
    </row>
    <row r="18" spans="1:8">
      <c r="A18" s="322"/>
      <c r="B18" s="321"/>
      <c r="C18" s="782" t="s">
        <v>434</v>
      </c>
      <c r="D18" s="782"/>
      <c r="E18" s="782"/>
      <c r="F18" s="320" t="s">
        <v>440</v>
      </c>
      <c r="G18" s="319">
        <v>9</v>
      </c>
      <c r="H18" s="318">
        <f>0+H17</f>
        <v>14299.09</v>
      </c>
    </row>
    <row r="19" spans="1:8">
      <c r="A19" s="322">
        <v>2</v>
      </c>
      <c r="B19" s="321" t="s">
        <v>251</v>
      </c>
      <c r="C19" s="784" t="s">
        <v>437</v>
      </c>
      <c r="D19" s="784"/>
      <c r="E19" s="784"/>
      <c r="F19" s="325" t="s">
        <v>439</v>
      </c>
      <c r="G19" s="324">
        <v>6</v>
      </c>
      <c r="H19" s="323">
        <v>2912.77</v>
      </c>
    </row>
    <row r="20" spans="1:8">
      <c r="A20" s="322"/>
      <c r="B20" s="321"/>
      <c r="C20" s="782" t="s">
        <v>434</v>
      </c>
      <c r="D20" s="782"/>
      <c r="E20" s="782"/>
      <c r="F20" s="320" t="s">
        <v>439</v>
      </c>
      <c r="G20" s="319">
        <v>6</v>
      </c>
      <c r="H20" s="318">
        <f>0+H19</f>
        <v>2912.77</v>
      </c>
    </row>
    <row r="21" spans="1:8">
      <c r="A21" s="322">
        <v>3</v>
      </c>
      <c r="B21" s="321" t="s">
        <v>251</v>
      </c>
      <c r="C21" s="784" t="s">
        <v>438</v>
      </c>
      <c r="D21" s="784"/>
      <c r="E21" s="784"/>
      <c r="F21" s="325" t="s">
        <v>433</v>
      </c>
      <c r="G21" s="324">
        <v>8</v>
      </c>
      <c r="H21" s="323">
        <v>20520.240000000002</v>
      </c>
    </row>
    <row r="22" spans="1:8">
      <c r="A22" s="322">
        <v>4</v>
      </c>
      <c r="B22" s="321" t="s">
        <v>251</v>
      </c>
      <c r="C22" s="784" t="s">
        <v>435</v>
      </c>
      <c r="D22" s="784"/>
      <c r="E22" s="784"/>
      <c r="F22" s="325" t="s">
        <v>433</v>
      </c>
      <c r="G22" s="324">
        <v>8</v>
      </c>
      <c r="H22" s="323">
        <v>946598.98</v>
      </c>
    </row>
    <row r="23" spans="1:8">
      <c r="A23" s="322"/>
      <c r="B23" s="321"/>
      <c r="C23" s="782" t="s">
        <v>434</v>
      </c>
      <c r="D23" s="782"/>
      <c r="E23" s="782"/>
      <c r="F23" s="320" t="s">
        <v>433</v>
      </c>
      <c r="G23" s="319">
        <v>8</v>
      </c>
      <c r="H23" s="318">
        <f>0+H21+H22</f>
        <v>967119.22</v>
      </c>
    </row>
    <row r="24" spans="1:8">
      <c r="A24" s="322">
        <v>5</v>
      </c>
      <c r="B24" s="321" t="s">
        <v>251</v>
      </c>
      <c r="C24" s="784" t="s">
        <v>437</v>
      </c>
      <c r="D24" s="784"/>
      <c r="E24" s="784"/>
      <c r="F24" s="325" t="s">
        <v>436</v>
      </c>
      <c r="G24" s="324">
        <v>8</v>
      </c>
      <c r="H24" s="323">
        <v>460999.52</v>
      </c>
    </row>
    <row r="25" spans="1:8">
      <c r="A25" s="322">
        <v>6</v>
      </c>
      <c r="B25" s="321" t="s">
        <v>251</v>
      </c>
      <c r="C25" s="784" t="s">
        <v>435</v>
      </c>
      <c r="D25" s="784"/>
      <c r="E25" s="784"/>
      <c r="F25" s="325" t="s">
        <v>436</v>
      </c>
      <c r="G25" s="324">
        <v>8</v>
      </c>
      <c r="H25" s="323">
        <v>32999.86</v>
      </c>
    </row>
    <row r="26" spans="1:8">
      <c r="A26" s="322"/>
      <c r="B26" s="321"/>
      <c r="C26" s="782" t="s">
        <v>434</v>
      </c>
      <c r="D26" s="782"/>
      <c r="E26" s="782"/>
      <c r="F26" s="320" t="s">
        <v>436</v>
      </c>
      <c r="G26" s="319">
        <v>8</v>
      </c>
      <c r="H26" s="318">
        <f>0+H24+H25</f>
        <v>493999.38</v>
      </c>
    </row>
    <row r="27" spans="1:8">
      <c r="A27" s="322">
        <v>7</v>
      </c>
      <c r="B27" s="321" t="s">
        <v>251</v>
      </c>
      <c r="C27" s="784" t="s">
        <v>437</v>
      </c>
      <c r="D27" s="784"/>
      <c r="E27" s="784"/>
      <c r="F27" s="325" t="s">
        <v>436</v>
      </c>
      <c r="G27" s="324">
        <v>9</v>
      </c>
      <c r="H27" s="323">
        <v>119999.95</v>
      </c>
    </row>
    <row r="28" spans="1:8">
      <c r="A28" s="322">
        <v>8</v>
      </c>
      <c r="B28" s="321" t="s">
        <v>251</v>
      </c>
      <c r="C28" s="784" t="s">
        <v>435</v>
      </c>
      <c r="D28" s="784"/>
      <c r="E28" s="784"/>
      <c r="F28" s="325" t="s">
        <v>436</v>
      </c>
      <c r="G28" s="324">
        <v>9</v>
      </c>
      <c r="H28" s="323">
        <v>10196.44</v>
      </c>
    </row>
    <row r="29" spans="1:8">
      <c r="A29" s="322"/>
      <c r="B29" s="321"/>
      <c r="C29" s="782" t="s">
        <v>434</v>
      </c>
      <c r="D29" s="782"/>
      <c r="E29" s="782"/>
      <c r="F29" s="320" t="s">
        <v>436</v>
      </c>
      <c r="G29" s="319">
        <v>9</v>
      </c>
      <c r="H29" s="318">
        <f>0+H27+H28</f>
        <v>130196.39</v>
      </c>
    </row>
    <row r="30" spans="1:8">
      <c r="A30" s="322">
        <v>9</v>
      </c>
      <c r="B30" s="321" t="s">
        <v>257</v>
      </c>
      <c r="C30" s="784" t="s">
        <v>435</v>
      </c>
      <c r="D30" s="784"/>
      <c r="E30" s="784"/>
      <c r="F30" s="325" t="s">
        <v>433</v>
      </c>
      <c r="G30" s="324">
        <v>8</v>
      </c>
      <c r="H30" s="323">
        <v>4000</v>
      </c>
    </row>
    <row r="31" spans="1:8">
      <c r="A31" s="322"/>
      <c r="B31" s="321"/>
      <c r="C31" s="782" t="s">
        <v>434</v>
      </c>
      <c r="D31" s="782"/>
      <c r="E31" s="782"/>
      <c r="F31" s="320" t="s">
        <v>433</v>
      </c>
      <c r="G31" s="319">
        <v>8</v>
      </c>
      <c r="H31" s="318">
        <f>0+H30</f>
        <v>4000</v>
      </c>
    </row>
    <row r="32" spans="1:8">
      <c r="C32" s="783"/>
      <c r="D32" s="783"/>
      <c r="E32" s="783"/>
    </row>
    <row r="34" spans="1:8">
      <c r="A34" s="787" t="s">
        <v>232</v>
      </c>
      <c r="B34" s="787"/>
      <c r="C34" s="787"/>
      <c r="D34" s="787"/>
      <c r="E34" s="785" t="s">
        <v>233</v>
      </c>
      <c r="F34" s="785"/>
      <c r="G34" s="785"/>
      <c r="H34" s="785"/>
    </row>
    <row r="35" spans="1:8">
      <c r="E35" s="764" t="s">
        <v>432</v>
      </c>
      <c r="F35" s="764"/>
      <c r="G35" s="764"/>
      <c r="H35" s="764"/>
    </row>
    <row r="38" spans="1:8" ht="15" customHeight="1">
      <c r="A38" s="606" t="s">
        <v>525</v>
      </c>
      <c r="B38" s="605"/>
      <c r="C38" s="605"/>
      <c r="D38" s="605"/>
      <c r="E38" s="785" t="s">
        <v>238</v>
      </c>
      <c r="F38" s="785"/>
      <c r="G38" s="785"/>
      <c r="H38" s="785"/>
    </row>
    <row r="39" spans="1:8">
      <c r="A39" s="606" t="s">
        <v>526</v>
      </c>
      <c r="B39" s="605"/>
      <c r="C39" s="605"/>
      <c r="D39" s="605"/>
      <c r="E39" s="764" t="s">
        <v>432</v>
      </c>
      <c r="F39" s="764"/>
      <c r="G39" s="764"/>
      <c r="H39" s="764"/>
    </row>
  </sheetData>
  <sheetProtection formatCells="0" formatColumns="0" formatRows="0" insertColumns="0" insertRows="0" insertHyperlinks="0" deleteColumns="0" deleteRows="0" sort="0" autoFilter="0" pivotTables="0"/>
  <mergeCells count="32">
    <mergeCell ref="A2:H2"/>
    <mergeCell ref="A9:H9"/>
    <mergeCell ref="C11:F11"/>
    <mergeCell ref="A15:H15"/>
    <mergeCell ref="B12:G12"/>
    <mergeCell ref="A14:B14"/>
    <mergeCell ref="A6:H6"/>
    <mergeCell ref="A3:H3"/>
    <mergeCell ref="C17:E17"/>
    <mergeCell ref="C18:E18"/>
    <mergeCell ref="A34:D34"/>
    <mergeCell ref="A38:D38"/>
    <mergeCell ref="C16:E16"/>
    <mergeCell ref="C19:E19"/>
    <mergeCell ref="C20:E20"/>
    <mergeCell ref="C21:E21"/>
    <mergeCell ref="C22:E22"/>
    <mergeCell ref="C23:E23"/>
    <mergeCell ref="C24:E24"/>
    <mergeCell ref="A39:D39"/>
    <mergeCell ref="C31:E31"/>
    <mergeCell ref="C32:E32"/>
    <mergeCell ref="C25:E25"/>
    <mergeCell ref="C26:E26"/>
    <mergeCell ref="C27:E27"/>
    <mergeCell ref="C28:E28"/>
    <mergeCell ref="C29:E29"/>
    <mergeCell ref="C30:E30"/>
    <mergeCell ref="E34:H34"/>
    <mergeCell ref="E35:H35"/>
    <mergeCell ref="E38:H38"/>
    <mergeCell ref="E39:H39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13C9D-6023-466B-BC52-632B7A1DE9AA}">
  <dimension ref="A2:I30"/>
  <sheetViews>
    <sheetView showRuler="0" zoomScaleNormal="100" workbookViewId="0">
      <selection activeCell="A28" sqref="A28:D29"/>
    </sheetView>
  </sheetViews>
  <sheetFormatPr defaultRowHeight="15"/>
  <cols>
    <col min="1" max="1" width="6.42578125" style="333" customWidth="1"/>
    <col min="2" max="2" width="13.7109375" style="333" customWidth="1"/>
    <col min="3" max="3" width="11.5703125" style="333" customWidth="1"/>
    <col min="4" max="4" width="9.140625" style="333"/>
    <col min="5" max="5" width="7.140625" style="333" customWidth="1"/>
    <col min="6" max="6" width="13.7109375" style="333" customWidth="1"/>
    <col min="7" max="7" width="10" style="333" customWidth="1"/>
    <col min="8" max="8" width="13.5703125" style="333" customWidth="1"/>
    <col min="9" max="9" width="9.140625" style="333"/>
    <col min="10" max="16384" width="9.140625" style="332"/>
  </cols>
  <sheetData>
    <row r="2" spans="1:8">
      <c r="A2" s="806" t="s">
        <v>453</v>
      </c>
      <c r="B2" s="806"/>
      <c r="C2" s="806"/>
      <c r="D2" s="806"/>
      <c r="E2" s="806"/>
      <c r="F2" s="806"/>
      <c r="G2" s="806"/>
      <c r="H2" s="806"/>
    </row>
    <row r="3" spans="1:8">
      <c r="A3" s="798" t="s">
        <v>297</v>
      </c>
      <c r="B3" s="798"/>
      <c r="C3" s="798"/>
      <c r="D3" s="798"/>
      <c r="E3" s="798"/>
      <c r="F3" s="798"/>
      <c r="G3" s="798"/>
      <c r="H3" s="798"/>
    </row>
    <row r="6" spans="1:8">
      <c r="A6" s="808" t="s">
        <v>452</v>
      </c>
      <c r="B6" s="808"/>
      <c r="C6" s="808"/>
      <c r="D6" s="808"/>
      <c r="E6" s="808"/>
      <c r="F6" s="808"/>
      <c r="G6" s="808"/>
      <c r="H6" s="808"/>
    </row>
    <row r="9" spans="1:8" ht="15" customHeight="1">
      <c r="A9" s="807" t="s">
        <v>451</v>
      </c>
      <c r="B9" s="807"/>
      <c r="C9" s="807"/>
      <c r="D9" s="807"/>
      <c r="E9" s="807"/>
      <c r="F9" s="807"/>
      <c r="G9" s="807"/>
      <c r="H9" s="807"/>
    </row>
    <row r="10" spans="1:8">
      <c r="D10" s="344"/>
    </row>
    <row r="11" spans="1:8">
      <c r="C11" s="808" t="s">
        <v>450</v>
      </c>
      <c r="D11" s="808"/>
      <c r="E11" s="808"/>
      <c r="F11" s="808"/>
    </row>
    <row r="12" spans="1:8">
      <c r="B12" s="810"/>
      <c r="C12" s="810"/>
      <c r="D12" s="810"/>
      <c r="E12" s="810"/>
      <c r="F12" s="810"/>
      <c r="G12" s="810"/>
    </row>
    <row r="14" spans="1:8" ht="15" customHeight="1">
      <c r="A14" s="800" t="s">
        <v>449</v>
      </c>
      <c r="B14" s="800"/>
      <c r="C14" s="343" t="s">
        <v>448</v>
      </c>
      <c r="D14" s="342"/>
      <c r="E14" s="342"/>
      <c r="F14" s="342"/>
      <c r="G14" s="342"/>
      <c r="H14" s="342"/>
    </row>
    <row r="15" spans="1:8">
      <c r="A15" s="809" t="s">
        <v>447</v>
      </c>
      <c r="B15" s="809"/>
      <c r="C15" s="809"/>
      <c r="D15" s="809"/>
      <c r="E15" s="809"/>
      <c r="F15" s="809"/>
      <c r="G15" s="809"/>
      <c r="H15" s="809"/>
    </row>
    <row r="16" spans="1:8" ht="28.5" customHeight="1">
      <c r="A16" s="345" t="s">
        <v>446</v>
      </c>
      <c r="B16" s="345" t="s">
        <v>445</v>
      </c>
      <c r="C16" s="801" t="s">
        <v>444</v>
      </c>
      <c r="D16" s="802"/>
      <c r="E16" s="803"/>
      <c r="F16" s="345" t="s">
        <v>443</v>
      </c>
      <c r="G16" s="346" t="s">
        <v>442</v>
      </c>
      <c r="H16" s="346" t="s">
        <v>441</v>
      </c>
    </row>
    <row r="17" spans="1:8">
      <c r="A17" s="338">
        <v>1</v>
      </c>
      <c r="B17" s="337" t="s">
        <v>251</v>
      </c>
      <c r="C17" s="799" t="s">
        <v>437</v>
      </c>
      <c r="D17" s="799"/>
      <c r="E17" s="799"/>
      <c r="F17" s="341" t="s">
        <v>262</v>
      </c>
      <c r="G17" s="340" t="s">
        <v>262</v>
      </c>
      <c r="H17" s="339">
        <v>583912.24</v>
      </c>
    </row>
    <row r="18" spans="1:8">
      <c r="A18" s="338">
        <v>2</v>
      </c>
      <c r="B18" s="337" t="s">
        <v>251</v>
      </c>
      <c r="C18" s="799" t="s">
        <v>438</v>
      </c>
      <c r="D18" s="799"/>
      <c r="E18" s="799"/>
      <c r="F18" s="341" t="s">
        <v>262</v>
      </c>
      <c r="G18" s="340" t="s">
        <v>262</v>
      </c>
      <c r="H18" s="339">
        <v>20520.240000000002</v>
      </c>
    </row>
    <row r="19" spans="1:8">
      <c r="A19" s="338">
        <v>3</v>
      </c>
      <c r="B19" s="337" t="s">
        <v>251</v>
      </c>
      <c r="C19" s="799" t="s">
        <v>435</v>
      </c>
      <c r="D19" s="799"/>
      <c r="E19" s="799"/>
      <c r="F19" s="341" t="s">
        <v>262</v>
      </c>
      <c r="G19" s="340" t="s">
        <v>262</v>
      </c>
      <c r="H19" s="339">
        <v>1004094.37</v>
      </c>
    </row>
    <row r="20" spans="1:8">
      <c r="A20" s="338"/>
      <c r="B20" s="337"/>
      <c r="C20" s="804" t="s">
        <v>434</v>
      </c>
      <c r="D20" s="804"/>
      <c r="E20" s="804"/>
      <c r="F20" s="336" t="s">
        <v>262</v>
      </c>
      <c r="G20" s="335" t="s">
        <v>262</v>
      </c>
      <c r="H20" s="334">
        <f>0+H17+H18+H19</f>
        <v>1608526.85</v>
      </c>
    </row>
    <row r="21" spans="1:8">
      <c r="A21" s="338">
        <v>4</v>
      </c>
      <c r="B21" s="337" t="s">
        <v>257</v>
      </c>
      <c r="C21" s="799" t="s">
        <v>435</v>
      </c>
      <c r="D21" s="799"/>
      <c r="E21" s="799"/>
      <c r="F21" s="341" t="s">
        <v>262</v>
      </c>
      <c r="G21" s="340" t="s">
        <v>262</v>
      </c>
      <c r="H21" s="339">
        <v>4000</v>
      </c>
    </row>
    <row r="22" spans="1:8">
      <c r="A22" s="338"/>
      <c r="B22" s="337"/>
      <c r="C22" s="804" t="s">
        <v>434</v>
      </c>
      <c r="D22" s="804"/>
      <c r="E22" s="804"/>
      <c r="F22" s="336" t="s">
        <v>262</v>
      </c>
      <c r="G22" s="335" t="s">
        <v>262</v>
      </c>
      <c r="H22" s="334">
        <f>0+H21</f>
        <v>4000</v>
      </c>
    </row>
    <row r="23" spans="1:8">
      <c r="C23" s="805"/>
      <c r="D23" s="805"/>
      <c r="E23" s="805"/>
    </row>
    <row r="25" spans="1:8">
      <c r="A25" s="800" t="s">
        <v>232</v>
      </c>
      <c r="B25" s="800"/>
      <c r="C25" s="800"/>
      <c r="D25" s="800"/>
      <c r="E25" s="797" t="s">
        <v>233</v>
      </c>
      <c r="F25" s="797"/>
      <c r="G25" s="797"/>
      <c r="H25" s="797"/>
    </row>
    <row r="26" spans="1:8">
      <c r="E26" s="796" t="s">
        <v>432</v>
      </c>
      <c r="F26" s="796"/>
      <c r="G26" s="796"/>
      <c r="H26" s="796"/>
    </row>
    <row r="28" spans="1:8">
      <c r="A28" s="606" t="s">
        <v>525</v>
      </c>
      <c r="B28" s="605"/>
      <c r="C28" s="605"/>
      <c r="D28" s="605"/>
    </row>
    <row r="29" spans="1:8" ht="15" customHeight="1">
      <c r="A29" s="606" t="s">
        <v>526</v>
      </c>
      <c r="B29" s="605"/>
      <c r="C29" s="605"/>
      <c r="D29" s="605"/>
      <c r="E29" s="797" t="s">
        <v>238</v>
      </c>
      <c r="F29" s="797"/>
      <c r="G29" s="797"/>
      <c r="H29" s="797"/>
    </row>
    <row r="30" spans="1:8">
      <c r="E30" s="796" t="s">
        <v>432</v>
      </c>
      <c r="F30" s="796"/>
      <c r="G30" s="796"/>
      <c r="H30" s="796"/>
    </row>
  </sheetData>
  <sheetProtection formatCells="0" formatColumns="0" formatRows="0" insertColumns="0" insertRows="0" insertHyperlinks="0" deleteColumns="0" deleteRows="0" sort="0" autoFilter="0" pivotTables="0"/>
  <mergeCells count="23">
    <mergeCell ref="A2:H2"/>
    <mergeCell ref="A9:H9"/>
    <mergeCell ref="C11:F11"/>
    <mergeCell ref="A15:H15"/>
    <mergeCell ref="B12:G12"/>
    <mergeCell ref="A14:B14"/>
    <mergeCell ref="A6:H6"/>
    <mergeCell ref="E26:H26"/>
    <mergeCell ref="E29:H29"/>
    <mergeCell ref="E30:H30"/>
    <mergeCell ref="A3:H3"/>
    <mergeCell ref="C17:E17"/>
    <mergeCell ref="C18:E18"/>
    <mergeCell ref="A25:D25"/>
    <mergeCell ref="A29:D29"/>
    <mergeCell ref="C16:E16"/>
    <mergeCell ref="C19:E19"/>
    <mergeCell ref="C20:E20"/>
    <mergeCell ref="C21:E21"/>
    <mergeCell ref="C22:E22"/>
    <mergeCell ref="C23:E23"/>
    <mergeCell ref="E25:H25"/>
    <mergeCell ref="A28:D28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53F5-6AC0-424C-8817-49DFED668320}">
  <dimension ref="A2:I29"/>
  <sheetViews>
    <sheetView showRuler="0" zoomScaleNormal="100" workbookViewId="0">
      <selection activeCell="A27" sqref="A27:D28"/>
    </sheetView>
  </sheetViews>
  <sheetFormatPr defaultRowHeight="15"/>
  <cols>
    <col min="1" max="1" width="6.42578125" style="317" customWidth="1"/>
    <col min="2" max="2" width="13.7109375" style="317" customWidth="1"/>
    <col min="3" max="3" width="11.5703125" style="317" customWidth="1"/>
    <col min="4" max="4" width="9.140625" style="317"/>
    <col min="5" max="5" width="7.140625" style="317" customWidth="1"/>
    <col min="6" max="6" width="13.7109375" style="317" customWidth="1"/>
    <col min="7" max="7" width="10" style="317" customWidth="1"/>
    <col min="8" max="8" width="13.5703125" style="317" customWidth="1"/>
    <col min="9" max="9" width="9.140625" style="317"/>
    <col min="10" max="16384" width="9.140625" style="262"/>
  </cols>
  <sheetData>
    <row r="2" spans="1:8">
      <c r="A2" s="791" t="s">
        <v>453</v>
      </c>
      <c r="B2" s="791"/>
      <c r="C2" s="791"/>
      <c r="D2" s="791"/>
      <c r="E2" s="791"/>
      <c r="F2" s="791"/>
      <c r="G2" s="791"/>
      <c r="H2" s="791"/>
    </row>
    <row r="3" spans="1:8">
      <c r="A3" s="786" t="s">
        <v>297</v>
      </c>
      <c r="B3" s="786"/>
      <c r="C3" s="786"/>
      <c r="D3" s="786"/>
      <c r="E3" s="786"/>
      <c r="F3" s="786"/>
      <c r="G3" s="786"/>
      <c r="H3" s="786"/>
    </row>
    <row r="6" spans="1:8">
      <c r="A6" s="793" t="s">
        <v>452</v>
      </c>
      <c r="B6" s="793"/>
      <c r="C6" s="793"/>
      <c r="D6" s="793"/>
      <c r="E6" s="793"/>
      <c r="F6" s="793"/>
      <c r="G6" s="793"/>
      <c r="H6" s="793"/>
    </row>
    <row r="9" spans="1:8" ht="15" customHeight="1">
      <c r="A9" s="792" t="s">
        <v>458</v>
      </c>
      <c r="B9" s="792"/>
      <c r="C9" s="792"/>
      <c r="D9" s="792"/>
      <c r="E9" s="792"/>
      <c r="F9" s="792"/>
      <c r="G9" s="792"/>
      <c r="H9" s="792"/>
    </row>
    <row r="10" spans="1:8">
      <c r="D10" s="329"/>
    </row>
    <row r="11" spans="1:8">
      <c r="C11" s="793" t="s">
        <v>450</v>
      </c>
      <c r="D11" s="793"/>
      <c r="E11" s="793"/>
      <c r="F11" s="793"/>
    </row>
    <row r="12" spans="1:8">
      <c r="B12" s="795"/>
      <c r="C12" s="795"/>
      <c r="D12" s="795"/>
      <c r="E12" s="795"/>
      <c r="F12" s="795"/>
      <c r="G12" s="795"/>
    </row>
    <row r="14" spans="1:8" ht="15" customHeight="1">
      <c r="A14" s="787" t="s">
        <v>449</v>
      </c>
      <c r="B14" s="787"/>
      <c r="C14" s="328" t="s">
        <v>448</v>
      </c>
      <c r="D14" s="327"/>
      <c r="E14" s="327"/>
      <c r="F14" s="327"/>
      <c r="G14" s="327"/>
      <c r="H14" s="327"/>
    </row>
    <row r="15" spans="1:8">
      <c r="A15" s="794" t="s">
        <v>457</v>
      </c>
      <c r="B15" s="794"/>
      <c r="C15" s="794"/>
      <c r="D15" s="794"/>
      <c r="E15" s="794"/>
      <c r="F15" s="794"/>
      <c r="G15" s="794"/>
      <c r="H15" s="794"/>
    </row>
    <row r="16" spans="1:8" ht="28.5" customHeight="1">
      <c r="A16" s="330" t="s">
        <v>446</v>
      </c>
      <c r="B16" s="330" t="s">
        <v>445</v>
      </c>
      <c r="C16" s="788" t="s">
        <v>444</v>
      </c>
      <c r="D16" s="789"/>
      <c r="E16" s="790"/>
      <c r="F16" s="330" t="s">
        <v>443</v>
      </c>
      <c r="G16" s="331" t="s">
        <v>442</v>
      </c>
      <c r="H16" s="331" t="s">
        <v>441</v>
      </c>
    </row>
    <row r="17" spans="1:8">
      <c r="A17" s="322">
        <v>1</v>
      </c>
      <c r="B17" s="326" t="s">
        <v>251</v>
      </c>
      <c r="C17" s="784" t="s">
        <v>435</v>
      </c>
      <c r="D17" s="784"/>
      <c r="E17" s="784"/>
      <c r="F17" s="325" t="s">
        <v>433</v>
      </c>
      <c r="G17" s="324">
        <v>8</v>
      </c>
      <c r="H17" s="323">
        <v>6583.83</v>
      </c>
    </row>
    <row r="18" spans="1:8">
      <c r="A18" s="322">
        <v>2</v>
      </c>
      <c r="B18" s="326" t="s">
        <v>251</v>
      </c>
      <c r="C18" s="784" t="s">
        <v>456</v>
      </c>
      <c r="D18" s="784"/>
      <c r="E18" s="784"/>
      <c r="F18" s="325" t="s">
        <v>433</v>
      </c>
      <c r="G18" s="324">
        <v>8</v>
      </c>
      <c r="H18" s="323">
        <v>6276.73</v>
      </c>
    </row>
    <row r="19" spans="1:8">
      <c r="A19" s="322">
        <v>3</v>
      </c>
      <c r="B19" s="326" t="s">
        <v>251</v>
      </c>
      <c r="C19" s="784" t="s">
        <v>455</v>
      </c>
      <c r="D19" s="784"/>
      <c r="E19" s="784"/>
      <c r="F19" s="325" t="s">
        <v>433</v>
      </c>
      <c r="G19" s="324">
        <v>8</v>
      </c>
      <c r="H19" s="323">
        <v>51744.52</v>
      </c>
    </row>
    <row r="20" spans="1:8">
      <c r="A20" s="322">
        <v>4</v>
      </c>
      <c r="B20" s="326" t="s">
        <v>251</v>
      </c>
      <c r="C20" s="784" t="s">
        <v>454</v>
      </c>
      <c r="D20" s="784"/>
      <c r="E20" s="784"/>
      <c r="F20" s="325" t="s">
        <v>433</v>
      </c>
      <c r="G20" s="324">
        <v>8</v>
      </c>
      <c r="H20" s="323">
        <v>743.64</v>
      </c>
    </row>
    <row r="21" spans="1:8">
      <c r="A21" s="322"/>
      <c r="B21" s="326"/>
      <c r="C21" s="782" t="s">
        <v>434</v>
      </c>
      <c r="D21" s="782"/>
      <c r="E21" s="782"/>
      <c r="F21" s="320" t="s">
        <v>433</v>
      </c>
      <c r="G21" s="319">
        <v>8</v>
      </c>
      <c r="H21" s="318">
        <f>0+H17+H18+H19</f>
        <v>64605.079999999994</v>
      </c>
    </row>
    <row r="22" spans="1:8">
      <c r="C22" s="783"/>
      <c r="D22" s="783"/>
      <c r="E22" s="783"/>
    </row>
    <row r="24" spans="1:8">
      <c r="A24" s="787" t="s">
        <v>232</v>
      </c>
      <c r="B24" s="787"/>
      <c r="C24" s="787"/>
      <c r="D24" s="787"/>
      <c r="E24" s="785" t="s">
        <v>233</v>
      </c>
      <c r="F24" s="785"/>
      <c r="G24" s="785"/>
      <c r="H24" s="785"/>
    </row>
    <row r="25" spans="1:8">
      <c r="E25" s="764" t="s">
        <v>432</v>
      </c>
      <c r="F25" s="764"/>
      <c r="G25" s="764"/>
      <c r="H25" s="764"/>
    </row>
    <row r="27" spans="1:8">
      <c r="A27" s="606" t="s">
        <v>525</v>
      </c>
      <c r="B27" s="605"/>
      <c r="C27" s="605"/>
      <c r="D27" s="605"/>
    </row>
    <row r="28" spans="1:8" ht="15" customHeight="1">
      <c r="A28" s="606" t="s">
        <v>526</v>
      </c>
      <c r="B28" s="605"/>
      <c r="C28" s="605"/>
      <c r="D28" s="605"/>
      <c r="E28" s="785" t="s">
        <v>238</v>
      </c>
      <c r="F28" s="785"/>
      <c r="G28" s="785"/>
      <c r="H28" s="785"/>
    </row>
    <row r="29" spans="1:8">
      <c r="E29" s="764" t="s">
        <v>432</v>
      </c>
      <c r="F29" s="764"/>
      <c r="G29" s="764"/>
      <c r="H29" s="764"/>
    </row>
  </sheetData>
  <sheetProtection formatCells="0" formatColumns="0" formatRows="0" insertColumns="0" insertRows="0" insertHyperlinks="0" deleteColumns="0" deleteRows="0" sort="0" autoFilter="0" pivotTables="0"/>
  <mergeCells count="22">
    <mergeCell ref="E28:H28"/>
    <mergeCell ref="E29:H29"/>
    <mergeCell ref="A3:H3"/>
    <mergeCell ref="C17:E17"/>
    <mergeCell ref="C18:E18"/>
    <mergeCell ref="A24:D24"/>
    <mergeCell ref="A28:D28"/>
    <mergeCell ref="C16:E16"/>
    <mergeCell ref="C19:E19"/>
    <mergeCell ref="C20:E20"/>
    <mergeCell ref="C21:E21"/>
    <mergeCell ref="C22:E22"/>
    <mergeCell ref="E24:H24"/>
    <mergeCell ref="E25:H25"/>
    <mergeCell ref="A27:D27"/>
    <mergeCell ref="A2:H2"/>
    <mergeCell ref="A9:H9"/>
    <mergeCell ref="C11:F11"/>
    <mergeCell ref="A15:H15"/>
    <mergeCell ref="B12:G12"/>
    <mergeCell ref="A14:B14"/>
    <mergeCell ref="A6:H6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6AD7B-E35B-49CF-99F8-9F6021E5BEBF}">
  <dimension ref="A2:I29"/>
  <sheetViews>
    <sheetView showRuler="0" zoomScaleNormal="100" workbookViewId="0">
      <selection activeCell="A27" sqref="A27:D28"/>
    </sheetView>
  </sheetViews>
  <sheetFormatPr defaultRowHeight="15"/>
  <cols>
    <col min="1" max="1" width="6.42578125" style="317" customWidth="1"/>
    <col min="2" max="2" width="13.7109375" style="317" customWidth="1"/>
    <col min="3" max="3" width="11.5703125" style="317" customWidth="1"/>
    <col min="4" max="4" width="9.140625" style="317"/>
    <col min="5" max="5" width="7.140625" style="317" customWidth="1"/>
    <col min="6" max="6" width="13.7109375" style="317" customWidth="1"/>
    <col min="7" max="7" width="10" style="317" customWidth="1"/>
    <col min="8" max="8" width="13.5703125" style="317" customWidth="1"/>
    <col min="9" max="9" width="9.140625" style="317"/>
    <col min="10" max="16384" width="9.140625" style="262"/>
  </cols>
  <sheetData>
    <row r="2" spans="1:8">
      <c r="A2" s="791" t="s">
        <v>453</v>
      </c>
      <c r="B2" s="791"/>
      <c r="C2" s="791"/>
      <c r="D2" s="791"/>
      <c r="E2" s="791"/>
      <c r="F2" s="791"/>
      <c r="G2" s="791"/>
      <c r="H2" s="791"/>
    </row>
    <row r="3" spans="1:8">
      <c r="A3" s="786" t="s">
        <v>297</v>
      </c>
      <c r="B3" s="786"/>
      <c r="C3" s="786"/>
      <c r="D3" s="786"/>
      <c r="E3" s="786"/>
      <c r="F3" s="786"/>
      <c r="G3" s="786"/>
      <c r="H3" s="786"/>
    </row>
    <row r="6" spans="1:8">
      <c r="A6" s="793" t="s">
        <v>452</v>
      </c>
      <c r="B6" s="793"/>
      <c r="C6" s="793"/>
      <c r="D6" s="793"/>
      <c r="E6" s="793"/>
      <c r="F6" s="793"/>
      <c r="G6" s="793"/>
      <c r="H6" s="793"/>
    </row>
    <row r="9" spans="1:8" ht="15" customHeight="1">
      <c r="A9" s="811" t="s">
        <v>458</v>
      </c>
      <c r="B9" s="811"/>
      <c r="C9" s="811"/>
      <c r="D9" s="811"/>
      <c r="E9" s="811"/>
      <c r="F9" s="811"/>
      <c r="G9" s="811"/>
      <c r="H9" s="811"/>
    </row>
    <row r="10" spans="1:8">
      <c r="D10" s="329"/>
    </row>
    <row r="11" spans="1:8">
      <c r="C11" s="793" t="s">
        <v>450</v>
      </c>
      <c r="D11" s="793"/>
      <c r="E11" s="793"/>
      <c r="F11" s="793"/>
    </row>
    <row r="12" spans="1:8">
      <c r="B12" s="812"/>
      <c r="C12" s="812"/>
      <c r="D12" s="812"/>
      <c r="E12" s="812"/>
      <c r="F12" s="812"/>
      <c r="G12" s="812"/>
    </row>
    <row r="14" spans="1:8" ht="15" customHeight="1">
      <c r="A14" s="787" t="s">
        <v>449</v>
      </c>
      <c r="B14" s="787"/>
      <c r="C14" s="328" t="s">
        <v>448</v>
      </c>
      <c r="D14" s="327"/>
      <c r="E14" s="327"/>
      <c r="F14" s="327"/>
      <c r="G14" s="327"/>
      <c r="H14" s="327"/>
    </row>
    <row r="15" spans="1:8">
      <c r="A15" s="794" t="s">
        <v>457</v>
      </c>
      <c r="B15" s="794"/>
      <c r="C15" s="794"/>
      <c r="D15" s="794"/>
      <c r="E15" s="794"/>
      <c r="F15" s="794"/>
      <c r="G15" s="794"/>
      <c r="H15" s="794"/>
    </row>
    <row r="16" spans="1:8" ht="28.5" customHeight="1">
      <c r="A16" s="348" t="s">
        <v>446</v>
      </c>
      <c r="B16" s="348" t="s">
        <v>445</v>
      </c>
      <c r="C16" s="813" t="s">
        <v>444</v>
      </c>
      <c r="D16" s="814"/>
      <c r="E16" s="815"/>
      <c r="F16" s="348" t="s">
        <v>443</v>
      </c>
      <c r="G16" s="349" t="s">
        <v>442</v>
      </c>
      <c r="H16" s="349" t="s">
        <v>441</v>
      </c>
    </row>
    <row r="17" spans="1:8">
      <c r="A17" s="322">
        <v>1</v>
      </c>
      <c r="B17" s="326" t="s">
        <v>251</v>
      </c>
      <c r="C17" s="784" t="s">
        <v>435</v>
      </c>
      <c r="D17" s="784"/>
      <c r="E17" s="784"/>
      <c r="F17" s="325" t="s">
        <v>262</v>
      </c>
      <c r="G17" s="324" t="s">
        <v>262</v>
      </c>
      <c r="H17" s="323">
        <v>6583.83</v>
      </c>
    </row>
    <row r="18" spans="1:8">
      <c r="A18" s="322">
        <v>2</v>
      </c>
      <c r="B18" s="326" t="s">
        <v>251</v>
      </c>
      <c r="C18" s="784" t="s">
        <v>456</v>
      </c>
      <c r="D18" s="784"/>
      <c r="E18" s="784"/>
      <c r="F18" s="325" t="s">
        <v>262</v>
      </c>
      <c r="G18" s="324" t="s">
        <v>262</v>
      </c>
      <c r="H18" s="323">
        <v>6276.73</v>
      </c>
    </row>
    <row r="19" spans="1:8">
      <c r="A19" s="322">
        <v>3</v>
      </c>
      <c r="B19" s="326" t="s">
        <v>251</v>
      </c>
      <c r="C19" s="784" t="s">
        <v>455</v>
      </c>
      <c r="D19" s="784"/>
      <c r="E19" s="784"/>
      <c r="F19" s="325" t="s">
        <v>262</v>
      </c>
      <c r="G19" s="324" t="s">
        <v>262</v>
      </c>
      <c r="H19" s="323">
        <v>51744.52</v>
      </c>
    </row>
    <row r="20" spans="1:8">
      <c r="A20" s="322">
        <v>4</v>
      </c>
      <c r="B20" s="326" t="s">
        <v>251</v>
      </c>
      <c r="C20" s="784" t="s">
        <v>454</v>
      </c>
      <c r="D20" s="784"/>
      <c r="E20" s="784"/>
      <c r="F20" s="325" t="s">
        <v>262</v>
      </c>
      <c r="G20" s="324" t="s">
        <v>262</v>
      </c>
      <c r="H20" s="323">
        <v>743.64</v>
      </c>
    </row>
    <row r="21" spans="1:8">
      <c r="A21" s="322"/>
      <c r="B21" s="326"/>
      <c r="C21" s="782" t="s">
        <v>434</v>
      </c>
      <c r="D21" s="782"/>
      <c r="E21" s="782"/>
      <c r="F21" s="347" t="s">
        <v>262</v>
      </c>
      <c r="G21" s="319" t="s">
        <v>262</v>
      </c>
      <c r="H21" s="318">
        <f>0+H17+H18+H19</f>
        <v>64605.079999999994</v>
      </c>
    </row>
    <row r="22" spans="1:8" hidden="1">
      <c r="C22" s="783"/>
      <c r="D22" s="783"/>
      <c r="E22" s="783"/>
    </row>
    <row r="24" spans="1:8">
      <c r="A24" s="787" t="s">
        <v>232</v>
      </c>
      <c r="B24" s="787"/>
      <c r="C24" s="787"/>
      <c r="D24" s="787"/>
      <c r="E24" s="785" t="s">
        <v>233</v>
      </c>
      <c r="F24" s="785"/>
      <c r="G24" s="785"/>
      <c r="H24" s="785"/>
    </row>
    <row r="25" spans="1:8">
      <c r="E25" s="764" t="s">
        <v>432</v>
      </c>
      <c r="F25" s="764"/>
      <c r="G25" s="764"/>
      <c r="H25" s="764"/>
    </row>
    <row r="27" spans="1:8">
      <c r="A27" s="606" t="s">
        <v>525</v>
      </c>
      <c r="B27" s="605"/>
      <c r="C27" s="605"/>
      <c r="D27" s="605"/>
    </row>
    <row r="28" spans="1:8" ht="15" customHeight="1">
      <c r="A28" s="606" t="s">
        <v>526</v>
      </c>
      <c r="B28" s="605"/>
      <c r="C28" s="605"/>
      <c r="D28" s="605"/>
      <c r="E28" s="785" t="s">
        <v>238</v>
      </c>
      <c r="F28" s="785"/>
      <c r="G28" s="785"/>
      <c r="H28" s="785"/>
    </row>
    <row r="29" spans="1:8">
      <c r="E29" s="764" t="s">
        <v>432</v>
      </c>
      <c r="F29" s="764"/>
      <c r="G29" s="764"/>
      <c r="H29" s="764"/>
    </row>
  </sheetData>
  <sheetProtection formatCells="0" formatColumns="0" formatRows="0" insertColumns="0" insertRows="0" insertHyperlinks="0" deleteColumns="0" deleteRows="0" sort="0" autoFilter="0" pivotTables="0"/>
  <mergeCells count="22">
    <mergeCell ref="E28:H28"/>
    <mergeCell ref="E29:H29"/>
    <mergeCell ref="A3:H3"/>
    <mergeCell ref="C17:E17"/>
    <mergeCell ref="C18:E18"/>
    <mergeCell ref="A24:D24"/>
    <mergeCell ref="A28:D28"/>
    <mergeCell ref="C16:E16"/>
    <mergeCell ref="C19:E19"/>
    <mergeCell ref="C20:E20"/>
    <mergeCell ref="C21:E21"/>
    <mergeCell ref="C22:E22"/>
    <mergeCell ref="E24:H24"/>
    <mergeCell ref="E25:H25"/>
    <mergeCell ref="A27:D27"/>
    <mergeCell ref="A2:H2"/>
    <mergeCell ref="A9:H9"/>
    <mergeCell ref="C11:F11"/>
    <mergeCell ref="A15:H15"/>
    <mergeCell ref="B12:G12"/>
    <mergeCell ref="A14:B14"/>
    <mergeCell ref="A6:H6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DBA65-DA31-4FEA-9200-EADC40F0977A}">
  <dimension ref="A1:W31"/>
  <sheetViews>
    <sheetView view="pageLayout" topLeftCell="A9" zoomScaleNormal="100" workbookViewId="0">
      <selection activeCell="Q29" sqref="Q29"/>
    </sheetView>
  </sheetViews>
  <sheetFormatPr defaultRowHeight="15"/>
  <cols>
    <col min="1" max="1" width="16.85546875" style="372" customWidth="1"/>
    <col min="2" max="2" width="8.28515625" style="372" customWidth="1"/>
    <col min="3" max="3" width="8.42578125" style="372" customWidth="1"/>
    <col min="4" max="4" width="9.140625" style="372"/>
    <col min="5" max="5" width="8" style="372" customWidth="1"/>
    <col min="6" max="7" width="9.140625" style="372"/>
    <col min="8" max="8" width="9.7109375" style="372" customWidth="1"/>
    <col min="9" max="11" width="9.28515625" style="372" bestFit="1" customWidth="1"/>
    <col min="12" max="13" width="9.42578125" style="372" bestFit="1" customWidth="1"/>
    <col min="14" max="14" width="9.28515625" style="372" bestFit="1" customWidth="1"/>
    <col min="15" max="15" width="8.7109375" style="372" customWidth="1"/>
    <col min="16" max="16" width="9.28515625" style="372" bestFit="1" customWidth="1"/>
    <col min="17" max="17" width="9.42578125" style="372" customWidth="1"/>
    <col min="18" max="18" width="7.7109375" style="372" customWidth="1"/>
    <col min="19" max="19" width="10.28515625" style="372" customWidth="1"/>
    <col min="20" max="16384" width="9.140625" style="372"/>
  </cols>
  <sheetData>
    <row r="1" spans="1:19" ht="15" customHeight="1">
      <c r="A1" s="373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823" t="s">
        <v>516</v>
      </c>
      <c r="P1" s="823"/>
      <c r="Q1" s="823"/>
      <c r="R1" s="823"/>
      <c r="S1" s="823"/>
    </row>
    <row r="2" spans="1:19" ht="15.75">
      <c r="A2" s="373"/>
      <c r="B2" s="824" t="s">
        <v>515</v>
      </c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47"/>
      <c r="O2" s="823"/>
      <c r="P2" s="823"/>
      <c r="Q2" s="823"/>
      <c r="R2" s="823"/>
      <c r="S2" s="823"/>
    </row>
    <row r="3" spans="1:19">
      <c r="A3" s="373"/>
      <c r="B3" s="373"/>
      <c r="C3" s="373"/>
      <c r="D3" s="373"/>
      <c r="E3" s="373"/>
      <c r="F3" s="373"/>
      <c r="G3" s="373"/>
      <c r="H3" s="373" t="s">
        <v>514</v>
      </c>
      <c r="I3" s="446"/>
      <c r="J3" s="446"/>
      <c r="K3" s="446"/>
      <c r="L3" s="446"/>
      <c r="M3" s="446"/>
      <c r="N3" s="445"/>
      <c r="O3" s="445"/>
      <c r="P3" s="445"/>
      <c r="Q3" s="445"/>
      <c r="R3" s="445"/>
      <c r="S3" s="445"/>
    </row>
    <row r="4" spans="1:19">
      <c r="A4" s="373"/>
      <c r="B4" s="373"/>
      <c r="C4" s="373"/>
      <c r="D4" s="373"/>
      <c r="E4" s="373"/>
      <c r="F4" s="373"/>
      <c r="G4" s="373"/>
      <c r="H4" s="373"/>
      <c r="I4" s="446"/>
      <c r="J4" s="446"/>
      <c r="K4" s="446"/>
      <c r="L4" s="446"/>
      <c r="M4" s="446"/>
      <c r="N4" s="445"/>
      <c r="O4" s="445"/>
      <c r="P4" s="445"/>
      <c r="Q4" s="445"/>
      <c r="R4" s="445"/>
      <c r="S4" s="445"/>
    </row>
    <row r="5" spans="1:19" ht="15" customHeight="1">
      <c r="A5" s="825" t="s">
        <v>513</v>
      </c>
      <c r="B5" s="825"/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825"/>
      <c r="O5" s="825"/>
      <c r="P5" s="825"/>
      <c r="Q5" s="825"/>
      <c r="R5" s="825"/>
      <c r="S5" s="825"/>
    </row>
    <row r="6" spans="1:19">
      <c r="A6" s="442"/>
      <c r="B6" s="442"/>
      <c r="C6" s="442"/>
      <c r="D6" s="826" t="s">
        <v>512</v>
      </c>
      <c r="E6" s="827"/>
      <c r="F6" s="827"/>
      <c r="G6" s="827"/>
      <c r="H6" s="827"/>
      <c r="I6" s="827"/>
      <c r="J6" s="827"/>
      <c r="K6" s="827"/>
      <c r="L6" s="827"/>
      <c r="M6" s="444"/>
      <c r="N6" s="442"/>
      <c r="O6" s="442"/>
      <c r="P6" s="442"/>
      <c r="Q6" s="442"/>
      <c r="R6" s="442"/>
      <c r="S6" s="442"/>
    </row>
    <row r="7" spans="1:19" ht="15" customHeight="1">
      <c r="A7" s="442"/>
      <c r="B7" s="442"/>
      <c r="C7" s="442"/>
      <c r="D7" s="442"/>
      <c r="E7" s="828" t="s">
        <v>511</v>
      </c>
      <c r="F7" s="828"/>
      <c r="G7" s="828"/>
      <c r="H7" s="828"/>
      <c r="I7" s="828"/>
      <c r="J7" s="828"/>
      <c r="K7" s="828"/>
      <c r="L7" s="828"/>
      <c r="M7" s="444"/>
      <c r="N7" s="442"/>
      <c r="O7" s="442"/>
      <c r="P7" s="442"/>
      <c r="Q7" s="442"/>
      <c r="R7" s="442"/>
      <c r="S7" s="442"/>
    </row>
    <row r="8" spans="1:19">
      <c r="A8" s="443"/>
      <c r="B8" s="374"/>
      <c r="C8" s="374"/>
      <c r="D8" s="374"/>
      <c r="E8" s="374"/>
      <c r="F8" s="374"/>
      <c r="G8" s="374"/>
      <c r="H8" s="379"/>
      <c r="I8" s="379"/>
      <c r="J8" s="817"/>
      <c r="K8" s="817"/>
      <c r="L8" s="373"/>
      <c r="M8" s="373"/>
      <c r="N8" s="442"/>
      <c r="O8" s="442"/>
      <c r="P8" s="442"/>
      <c r="Q8" s="442"/>
      <c r="R8" s="442"/>
      <c r="S8" s="442"/>
    </row>
    <row r="9" spans="1:19">
      <c r="A9" s="438"/>
      <c r="B9" s="441"/>
      <c r="C9" s="441"/>
      <c r="D9" s="440"/>
      <c r="E9" s="374"/>
      <c r="F9" s="374"/>
      <c r="G9" s="374"/>
      <c r="H9" s="379"/>
      <c r="I9" s="439" t="s">
        <v>510</v>
      </c>
      <c r="J9" s="829"/>
      <c r="K9" s="829"/>
      <c r="L9" s="829"/>
      <c r="M9" s="829"/>
      <c r="N9" s="829"/>
      <c r="O9" s="829"/>
      <c r="P9" s="817"/>
      <c r="Q9" s="817"/>
      <c r="R9" s="830">
        <v>8</v>
      </c>
      <c r="S9" s="831"/>
    </row>
    <row r="10" spans="1:19">
      <c r="A10" s="438"/>
      <c r="B10" s="427"/>
      <c r="C10" s="427"/>
      <c r="D10" s="427"/>
      <c r="E10" s="437"/>
      <c r="F10" s="437"/>
      <c r="G10" s="437"/>
      <c r="H10" s="379"/>
      <c r="I10" s="838"/>
      <c r="J10" s="838"/>
      <c r="K10" s="838"/>
      <c r="L10" s="838"/>
      <c r="M10" s="838"/>
      <c r="N10" s="838"/>
      <c r="O10" s="838"/>
      <c r="P10" s="373"/>
      <c r="Q10" s="436"/>
      <c r="R10" s="436"/>
      <c r="S10" s="436"/>
    </row>
    <row r="11" spans="1:19">
      <c r="A11" s="438"/>
      <c r="B11" s="427"/>
      <c r="C11" s="427"/>
      <c r="D11" s="427"/>
      <c r="E11" s="437"/>
      <c r="F11" s="437"/>
      <c r="G11" s="437"/>
      <c r="H11" s="839" t="s">
        <v>509</v>
      </c>
      <c r="I11" s="839"/>
      <c r="J11" s="839"/>
      <c r="K11" s="839"/>
      <c r="L11" s="839"/>
      <c r="M11" s="839"/>
      <c r="N11" s="839"/>
      <c r="O11" s="839"/>
      <c r="P11" s="373"/>
      <c r="Q11" s="436"/>
      <c r="R11" s="830" t="s">
        <v>508</v>
      </c>
      <c r="S11" s="831"/>
    </row>
    <row r="12" spans="1:19">
      <c r="A12" s="435"/>
      <c r="B12" s="427"/>
      <c r="C12" s="434" t="s">
        <v>507</v>
      </c>
      <c r="D12" s="434"/>
      <c r="E12" s="433"/>
      <c r="F12" s="433"/>
      <c r="G12" s="432"/>
      <c r="H12" s="838"/>
      <c r="I12" s="838"/>
      <c r="J12" s="838"/>
      <c r="K12" s="838"/>
      <c r="L12" s="838"/>
      <c r="M12" s="838"/>
      <c r="N12" s="838"/>
      <c r="O12" s="840"/>
      <c r="P12" s="431">
        <v>8</v>
      </c>
      <c r="Q12" s="430">
        <v>1</v>
      </c>
      <c r="R12" s="429">
        <v>1</v>
      </c>
      <c r="S12" s="429">
        <v>1</v>
      </c>
    </row>
    <row r="13" spans="1:19" ht="15.75" thickBot="1">
      <c r="A13" s="428"/>
      <c r="B13" s="427"/>
      <c r="C13" s="427"/>
      <c r="D13" s="427"/>
      <c r="E13" s="426"/>
      <c r="F13" s="426"/>
      <c r="G13" s="426"/>
      <c r="H13" s="425"/>
      <c r="I13" s="425"/>
      <c r="J13" s="425"/>
      <c r="K13" s="425"/>
      <c r="L13" s="425"/>
      <c r="M13" s="425"/>
      <c r="N13" s="425"/>
      <c r="O13" s="425"/>
      <c r="P13" s="424"/>
      <c r="Q13" s="424"/>
      <c r="R13" s="424"/>
      <c r="S13" s="424"/>
    </row>
    <row r="14" spans="1:19" ht="15" customHeight="1">
      <c r="A14" s="841" t="s">
        <v>506</v>
      </c>
      <c r="B14" s="844" t="s">
        <v>505</v>
      </c>
      <c r="C14" s="845"/>
      <c r="D14" s="845"/>
      <c r="E14" s="845"/>
      <c r="F14" s="845"/>
      <c r="G14" s="846"/>
      <c r="H14" s="847" t="s">
        <v>504</v>
      </c>
      <c r="I14" s="848"/>
      <c r="J14" s="848"/>
      <c r="K14" s="848"/>
      <c r="L14" s="849"/>
      <c r="M14" s="847" t="s">
        <v>503</v>
      </c>
      <c r="N14" s="848"/>
      <c r="O14" s="848"/>
      <c r="P14" s="848"/>
      <c r="Q14" s="848"/>
      <c r="R14" s="848"/>
      <c r="S14" s="849"/>
    </row>
    <row r="15" spans="1:19" ht="15" customHeight="1">
      <c r="A15" s="842"/>
      <c r="B15" s="832" t="s">
        <v>502</v>
      </c>
      <c r="C15" s="833"/>
      <c r="D15" s="833"/>
      <c r="E15" s="833" t="s">
        <v>501</v>
      </c>
      <c r="F15" s="833"/>
      <c r="G15" s="834"/>
      <c r="H15" s="835" t="s">
        <v>499</v>
      </c>
      <c r="I15" s="819" t="s">
        <v>498</v>
      </c>
      <c r="J15" s="819" t="s">
        <v>497</v>
      </c>
      <c r="K15" s="820" t="s">
        <v>500</v>
      </c>
      <c r="L15" s="821" t="s">
        <v>434</v>
      </c>
      <c r="M15" s="835" t="s">
        <v>499</v>
      </c>
      <c r="N15" s="819" t="s">
        <v>498</v>
      </c>
      <c r="O15" s="819" t="s">
        <v>497</v>
      </c>
      <c r="P15" s="820" t="s">
        <v>496</v>
      </c>
      <c r="Q15" s="819" t="s">
        <v>495</v>
      </c>
      <c r="R15" s="819" t="s">
        <v>494</v>
      </c>
      <c r="S15" s="836" t="s">
        <v>434</v>
      </c>
    </row>
    <row r="16" spans="1:19" ht="56.25">
      <c r="A16" s="843"/>
      <c r="B16" s="423" t="s">
        <v>492</v>
      </c>
      <c r="C16" s="421" t="s">
        <v>491</v>
      </c>
      <c r="D16" s="421" t="s">
        <v>493</v>
      </c>
      <c r="E16" s="422" t="s">
        <v>492</v>
      </c>
      <c r="F16" s="421" t="s">
        <v>491</v>
      </c>
      <c r="G16" s="420" t="s">
        <v>490</v>
      </c>
      <c r="H16" s="835"/>
      <c r="I16" s="819"/>
      <c r="J16" s="819"/>
      <c r="K16" s="820"/>
      <c r="L16" s="821"/>
      <c r="M16" s="835"/>
      <c r="N16" s="819"/>
      <c r="O16" s="819"/>
      <c r="P16" s="820"/>
      <c r="Q16" s="819"/>
      <c r="R16" s="819"/>
      <c r="S16" s="837"/>
    </row>
    <row r="17" spans="1:23">
      <c r="A17" s="419">
        <v>1</v>
      </c>
      <c r="B17" s="418">
        <v>2</v>
      </c>
      <c r="C17" s="417">
        <v>3</v>
      </c>
      <c r="D17" s="417">
        <v>4</v>
      </c>
      <c r="E17" s="414">
        <v>5</v>
      </c>
      <c r="F17" s="417">
        <v>6</v>
      </c>
      <c r="G17" s="416">
        <v>7</v>
      </c>
      <c r="H17" s="415">
        <v>8</v>
      </c>
      <c r="I17" s="414">
        <v>9</v>
      </c>
      <c r="J17" s="414">
        <v>10</v>
      </c>
      <c r="K17" s="414">
        <v>11</v>
      </c>
      <c r="L17" s="413">
        <v>12</v>
      </c>
      <c r="M17" s="415">
        <v>13</v>
      </c>
      <c r="N17" s="414">
        <v>14</v>
      </c>
      <c r="O17" s="414">
        <v>15</v>
      </c>
      <c r="P17" s="414">
        <v>16</v>
      </c>
      <c r="Q17" s="414">
        <v>17</v>
      </c>
      <c r="R17" s="414">
        <v>18</v>
      </c>
      <c r="S17" s="413">
        <v>19</v>
      </c>
    </row>
    <row r="18" spans="1:23" ht="48.75">
      <c r="A18" s="407" t="s">
        <v>489</v>
      </c>
      <c r="B18" s="404">
        <v>3</v>
      </c>
      <c r="C18" s="403">
        <v>3</v>
      </c>
      <c r="D18" s="402">
        <v>3</v>
      </c>
      <c r="E18" s="409">
        <v>3</v>
      </c>
      <c r="F18" s="403">
        <v>3</v>
      </c>
      <c r="G18" s="408">
        <v>3</v>
      </c>
      <c r="H18" s="401">
        <v>87485</v>
      </c>
      <c r="I18" s="397">
        <v>10200</v>
      </c>
      <c r="J18" s="397">
        <v>8915</v>
      </c>
      <c r="K18" s="400"/>
      <c r="L18" s="395">
        <f t="shared" ref="L18:L24" si="0">SUM(H18:K18)</f>
        <v>106600</v>
      </c>
      <c r="M18" s="412">
        <v>83461.399999999994</v>
      </c>
      <c r="N18" s="411">
        <v>10131.58</v>
      </c>
      <c r="O18" s="397">
        <v>8914.5300000000007</v>
      </c>
      <c r="P18" s="397"/>
      <c r="Q18" s="396">
        <v>3929.7</v>
      </c>
      <c r="R18" s="396"/>
      <c r="S18" s="395">
        <f t="shared" ref="S18:S24" si="1">SUM(M18:R18)</f>
        <v>106437.20999999999</v>
      </c>
      <c r="W18" s="387"/>
    </row>
    <row r="19" spans="1:23" ht="36.75">
      <c r="A19" s="410" t="s">
        <v>482</v>
      </c>
      <c r="B19" s="404"/>
      <c r="C19" s="403"/>
      <c r="D19" s="402"/>
      <c r="E19" s="409"/>
      <c r="F19" s="403"/>
      <c r="G19" s="408"/>
      <c r="H19" s="401"/>
      <c r="I19" s="397"/>
      <c r="J19" s="397"/>
      <c r="K19" s="400"/>
      <c r="L19" s="395">
        <f t="shared" si="0"/>
        <v>0</v>
      </c>
      <c r="M19" s="401"/>
      <c r="N19" s="397"/>
      <c r="O19" s="397"/>
      <c r="P19" s="397"/>
      <c r="Q19" s="396"/>
      <c r="R19" s="396"/>
      <c r="S19" s="395">
        <f t="shared" si="1"/>
        <v>0</v>
      </c>
      <c r="W19" s="387"/>
    </row>
    <row r="20" spans="1:23" ht="24.75">
      <c r="A20" s="406" t="s">
        <v>488</v>
      </c>
      <c r="B20" s="404"/>
      <c r="C20" s="403"/>
      <c r="D20" s="402"/>
      <c r="E20" s="409"/>
      <c r="F20" s="403"/>
      <c r="G20" s="408"/>
      <c r="H20" s="401"/>
      <c r="I20" s="397"/>
      <c r="J20" s="397"/>
      <c r="K20" s="400"/>
      <c r="L20" s="395">
        <f t="shared" si="0"/>
        <v>0</v>
      </c>
      <c r="M20" s="401"/>
      <c r="N20" s="397"/>
      <c r="O20" s="397"/>
      <c r="P20" s="397"/>
      <c r="Q20" s="396"/>
      <c r="R20" s="396"/>
      <c r="S20" s="395">
        <f t="shared" si="1"/>
        <v>0</v>
      </c>
      <c r="W20" s="387"/>
    </row>
    <row r="21" spans="1:23" ht="24.75">
      <c r="A21" s="407" t="s">
        <v>487</v>
      </c>
      <c r="B21" s="404">
        <v>7.25</v>
      </c>
      <c r="C21" s="403">
        <v>6.75</v>
      </c>
      <c r="D21" s="402">
        <v>7</v>
      </c>
      <c r="E21" s="404">
        <v>7.25</v>
      </c>
      <c r="F21" s="403">
        <v>6.75</v>
      </c>
      <c r="G21" s="402">
        <v>7</v>
      </c>
      <c r="H21" s="401">
        <v>147150</v>
      </c>
      <c r="I21" s="397">
        <v>10100</v>
      </c>
      <c r="J21" s="397">
        <v>800</v>
      </c>
      <c r="K21" s="400"/>
      <c r="L21" s="395">
        <f t="shared" si="0"/>
        <v>158050</v>
      </c>
      <c r="M21" s="401">
        <v>141433.53</v>
      </c>
      <c r="N21" s="397">
        <v>10089.44</v>
      </c>
      <c r="O21" s="397">
        <v>800</v>
      </c>
      <c r="P21" s="397"/>
      <c r="Q21" s="396">
        <v>2970</v>
      </c>
      <c r="R21" s="396"/>
      <c r="S21" s="395">
        <f t="shared" si="1"/>
        <v>155292.97</v>
      </c>
      <c r="W21" s="387"/>
    </row>
    <row r="22" spans="1:23" ht="24.75">
      <c r="A22" s="407" t="s">
        <v>486</v>
      </c>
      <c r="B22" s="404">
        <v>9.75</v>
      </c>
      <c r="C22" s="403">
        <v>9.75</v>
      </c>
      <c r="D22" s="402">
        <v>9.75</v>
      </c>
      <c r="E22" s="404">
        <v>9.75</v>
      </c>
      <c r="F22" s="403">
        <v>9.75</v>
      </c>
      <c r="G22" s="402">
        <v>9.75</v>
      </c>
      <c r="H22" s="401">
        <v>179450</v>
      </c>
      <c r="I22" s="397">
        <v>14000</v>
      </c>
      <c r="J22" s="397">
        <v>800</v>
      </c>
      <c r="K22" s="400"/>
      <c r="L22" s="395">
        <f t="shared" si="0"/>
        <v>194250</v>
      </c>
      <c r="M22" s="401">
        <v>172054.6</v>
      </c>
      <c r="N22" s="397">
        <v>13937.62</v>
      </c>
      <c r="O22" s="397">
        <v>800</v>
      </c>
      <c r="P22" s="397"/>
      <c r="Q22" s="396">
        <v>3345</v>
      </c>
      <c r="R22" s="396"/>
      <c r="S22" s="395">
        <f t="shared" si="1"/>
        <v>190137.22</v>
      </c>
      <c r="W22" s="387"/>
    </row>
    <row r="23" spans="1:23">
      <c r="A23" s="406" t="s">
        <v>485</v>
      </c>
      <c r="B23" s="404">
        <v>13.75</v>
      </c>
      <c r="C23" s="403">
        <v>13.25</v>
      </c>
      <c r="D23" s="402">
        <v>13.5</v>
      </c>
      <c r="E23" s="404">
        <v>13.75</v>
      </c>
      <c r="F23" s="403">
        <v>13.25</v>
      </c>
      <c r="G23" s="402">
        <v>13.5</v>
      </c>
      <c r="H23" s="401">
        <v>193400</v>
      </c>
      <c r="I23" s="397">
        <v>9300</v>
      </c>
      <c r="J23" s="397">
        <v>5300</v>
      </c>
      <c r="K23" s="400"/>
      <c r="L23" s="395">
        <f t="shared" si="0"/>
        <v>208000</v>
      </c>
      <c r="M23" s="399">
        <v>188520.75</v>
      </c>
      <c r="N23" s="398">
        <v>9269.98</v>
      </c>
      <c r="O23" s="397">
        <v>5296.75</v>
      </c>
      <c r="P23" s="397"/>
      <c r="Q23" s="396">
        <v>4785</v>
      </c>
      <c r="R23" s="396"/>
      <c r="S23" s="395">
        <f t="shared" si="1"/>
        <v>207872.48</v>
      </c>
      <c r="W23" s="387"/>
    </row>
    <row r="24" spans="1:23" ht="36.75">
      <c r="A24" s="405" t="s">
        <v>484</v>
      </c>
      <c r="B24" s="404">
        <v>7.75</v>
      </c>
      <c r="C24" s="403">
        <v>6.5</v>
      </c>
      <c r="D24" s="402">
        <v>7.13</v>
      </c>
      <c r="E24" s="404">
        <v>7.75</v>
      </c>
      <c r="F24" s="403">
        <v>6.5</v>
      </c>
      <c r="G24" s="402">
        <v>7.13</v>
      </c>
      <c r="H24" s="401">
        <v>71100</v>
      </c>
      <c r="I24" s="397"/>
      <c r="J24" s="397"/>
      <c r="K24" s="400"/>
      <c r="L24" s="395">
        <f t="shared" si="0"/>
        <v>71100</v>
      </c>
      <c r="M24" s="399">
        <v>69777.73</v>
      </c>
      <c r="N24" s="398"/>
      <c r="O24" s="397"/>
      <c r="P24" s="397"/>
      <c r="Q24" s="396">
        <v>1260</v>
      </c>
      <c r="R24" s="396"/>
      <c r="S24" s="395">
        <f t="shared" si="1"/>
        <v>71037.73</v>
      </c>
      <c r="W24" s="387"/>
    </row>
    <row r="25" spans="1:23">
      <c r="A25" s="394" t="s">
        <v>483</v>
      </c>
      <c r="B25" s="393">
        <f t="shared" ref="B25:I25" si="2">SUM(B18,B20,B21,B22,B23)</f>
        <v>33.75</v>
      </c>
      <c r="C25" s="392">
        <f t="shared" si="2"/>
        <v>32.75</v>
      </c>
      <c r="D25" s="392">
        <f t="shared" si="2"/>
        <v>33.25</v>
      </c>
      <c r="E25" s="392">
        <f t="shared" si="2"/>
        <v>33.75</v>
      </c>
      <c r="F25" s="392">
        <f t="shared" si="2"/>
        <v>32.75</v>
      </c>
      <c r="G25" s="391">
        <f t="shared" si="2"/>
        <v>33.25</v>
      </c>
      <c r="H25" s="390">
        <f t="shared" si="2"/>
        <v>607485</v>
      </c>
      <c r="I25" s="389">
        <f t="shared" si="2"/>
        <v>43600</v>
      </c>
      <c r="J25" s="389">
        <f>SUM(J18,J20,J21,J22,J23,J24)</f>
        <v>15815</v>
      </c>
      <c r="K25" s="389">
        <f>SUM(K18,K20,K21,K22,K23,K24)</f>
        <v>0</v>
      </c>
      <c r="L25" s="388">
        <f t="shared" ref="L25:S25" si="3">SUM(L18,L20,L21,L22,L23)</f>
        <v>666900</v>
      </c>
      <c r="M25" s="390">
        <f t="shared" si="3"/>
        <v>585470.28</v>
      </c>
      <c r="N25" s="389">
        <f t="shared" si="3"/>
        <v>43428.619999999995</v>
      </c>
      <c r="O25" s="389">
        <f t="shared" si="3"/>
        <v>15811.28</v>
      </c>
      <c r="P25" s="389">
        <f t="shared" si="3"/>
        <v>0</v>
      </c>
      <c r="Q25" s="389">
        <f t="shared" si="3"/>
        <v>15029.7</v>
      </c>
      <c r="R25" s="389">
        <f t="shared" si="3"/>
        <v>0</v>
      </c>
      <c r="S25" s="388">
        <f t="shared" si="3"/>
        <v>659739.88</v>
      </c>
      <c r="W25" s="387"/>
    </row>
    <row r="26" spans="1:23" ht="36.75" thickBot="1">
      <c r="A26" s="386" t="s">
        <v>482</v>
      </c>
      <c r="B26" s="385">
        <f t="shared" ref="B26:S26" si="4">SUM(B19,B20)</f>
        <v>0</v>
      </c>
      <c r="C26" s="384">
        <f t="shared" si="4"/>
        <v>0</v>
      </c>
      <c r="D26" s="384">
        <f t="shared" si="4"/>
        <v>0</v>
      </c>
      <c r="E26" s="384">
        <f t="shared" si="4"/>
        <v>0</v>
      </c>
      <c r="F26" s="384">
        <f t="shared" si="4"/>
        <v>0</v>
      </c>
      <c r="G26" s="383">
        <f t="shared" si="4"/>
        <v>0</v>
      </c>
      <c r="H26" s="382">
        <f t="shared" si="4"/>
        <v>0</v>
      </c>
      <c r="I26" s="381">
        <f t="shared" si="4"/>
        <v>0</v>
      </c>
      <c r="J26" s="381">
        <f t="shared" si="4"/>
        <v>0</v>
      </c>
      <c r="K26" s="381">
        <f t="shared" si="4"/>
        <v>0</v>
      </c>
      <c r="L26" s="380">
        <f t="shared" si="4"/>
        <v>0</v>
      </c>
      <c r="M26" s="382">
        <f t="shared" si="4"/>
        <v>0</v>
      </c>
      <c r="N26" s="381">
        <f t="shared" si="4"/>
        <v>0</v>
      </c>
      <c r="O26" s="381">
        <f t="shared" si="4"/>
        <v>0</v>
      </c>
      <c r="P26" s="381">
        <f t="shared" si="4"/>
        <v>0</v>
      </c>
      <c r="Q26" s="381">
        <f t="shared" si="4"/>
        <v>0</v>
      </c>
      <c r="R26" s="381">
        <f t="shared" si="4"/>
        <v>0</v>
      </c>
      <c r="S26" s="380">
        <f t="shared" si="4"/>
        <v>0</v>
      </c>
    </row>
    <row r="27" spans="1:23">
      <c r="A27" s="376" t="s">
        <v>481</v>
      </c>
      <c r="B27" s="376"/>
      <c r="C27" s="376"/>
      <c r="D27" s="379"/>
      <c r="E27" s="379"/>
      <c r="F27" s="379"/>
      <c r="G27" s="379"/>
      <c r="H27" s="379"/>
      <c r="I27" s="379"/>
      <c r="J27" s="379"/>
      <c r="K27" s="379"/>
      <c r="L27" s="373"/>
      <c r="M27" s="373"/>
      <c r="N27" s="373"/>
      <c r="O27" s="373"/>
      <c r="P27" s="373"/>
      <c r="Q27" s="373"/>
      <c r="R27" s="373"/>
      <c r="S27" s="373"/>
    </row>
    <row r="28" spans="1:23">
      <c r="A28" s="377" t="s">
        <v>266</v>
      </c>
      <c r="B28" s="377"/>
      <c r="C28" s="377"/>
      <c r="D28" s="373"/>
      <c r="E28" s="378"/>
      <c r="F28" s="378"/>
      <c r="G28" s="378"/>
      <c r="H28" s="378"/>
      <c r="I28" s="378"/>
      <c r="J28" s="377"/>
      <c r="K28" s="377"/>
      <c r="L28" s="816" t="s">
        <v>233</v>
      </c>
      <c r="M28" s="816"/>
      <c r="N28" s="816"/>
      <c r="O28" s="816"/>
      <c r="P28" s="816"/>
      <c r="Q28" s="373"/>
      <c r="R28" s="373"/>
      <c r="S28" s="373"/>
    </row>
    <row r="29" spans="1:23">
      <c r="A29" s="817"/>
      <c r="B29" s="817"/>
      <c r="C29" s="374"/>
      <c r="D29" s="373"/>
      <c r="E29" s="373"/>
      <c r="F29" s="373"/>
      <c r="G29" s="818" t="s">
        <v>235</v>
      </c>
      <c r="H29" s="818"/>
      <c r="I29" s="376"/>
      <c r="J29" s="376"/>
      <c r="K29" s="376"/>
      <c r="L29" s="376"/>
      <c r="M29" s="375" t="s">
        <v>236</v>
      </c>
      <c r="N29" s="375"/>
      <c r="O29" s="374"/>
      <c r="P29" s="373"/>
      <c r="Q29" s="373"/>
      <c r="R29" s="373"/>
      <c r="S29" s="373"/>
    </row>
    <row r="30" spans="1:23" ht="39" customHeight="1">
      <c r="A30" s="822" t="s">
        <v>480</v>
      </c>
      <c r="B30" s="822"/>
      <c r="C30" s="377"/>
      <c r="D30" s="373"/>
      <c r="E30" s="378"/>
      <c r="F30" s="378"/>
      <c r="G30" s="378"/>
      <c r="H30" s="378"/>
      <c r="I30" s="378"/>
      <c r="J30" s="377"/>
      <c r="K30" s="377"/>
      <c r="L30" s="816" t="s">
        <v>238</v>
      </c>
      <c r="M30" s="816"/>
      <c r="N30" s="816"/>
      <c r="O30" s="816"/>
      <c r="P30" s="816"/>
      <c r="Q30" s="373"/>
      <c r="R30" s="373"/>
      <c r="S30" s="373"/>
    </row>
    <row r="31" spans="1:23">
      <c r="A31" s="817"/>
      <c r="B31" s="817"/>
      <c r="C31" s="374"/>
      <c r="D31" s="373"/>
      <c r="E31" s="373"/>
      <c r="F31" s="373"/>
      <c r="G31" s="818" t="s">
        <v>235</v>
      </c>
      <c r="H31" s="818"/>
      <c r="I31" s="376"/>
      <c r="J31" s="376"/>
      <c r="K31" s="376"/>
      <c r="L31" s="376"/>
      <c r="M31" s="375" t="s">
        <v>236</v>
      </c>
      <c r="N31" s="375"/>
      <c r="O31" s="374"/>
      <c r="P31" s="373"/>
      <c r="Q31" s="373"/>
      <c r="R31" s="373"/>
      <c r="S31" s="373"/>
    </row>
  </sheetData>
  <mergeCells count="38">
    <mergeCell ref="I10:O10"/>
    <mergeCell ref="H11:O11"/>
    <mergeCell ref="R11:S11"/>
    <mergeCell ref="H12:O12"/>
    <mergeCell ref="A14:A16"/>
    <mergeCell ref="B14:G14"/>
    <mergeCell ref="M15:M16"/>
    <mergeCell ref="N15:N16"/>
    <mergeCell ref="O15:O16"/>
    <mergeCell ref="P15:P16"/>
    <mergeCell ref="H14:L14"/>
    <mergeCell ref="M14:S14"/>
    <mergeCell ref="J8:K8"/>
    <mergeCell ref="A30:B30"/>
    <mergeCell ref="O1:S2"/>
    <mergeCell ref="B2:M2"/>
    <mergeCell ref="A5:S5"/>
    <mergeCell ref="D6:L6"/>
    <mergeCell ref="E7:L7"/>
    <mergeCell ref="J9:O9"/>
    <mergeCell ref="P9:Q9"/>
    <mergeCell ref="R9:S9"/>
    <mergeCell ref="B15:D15"/>
    <mergeCell ref="E15:G15"/>
    <mergeCell ref="H15:H16"/>
    <mergeCell ref="I15:I16"/>
    <mergeCell ref="J15:J16"/>
    <mergeCell ref="S15:S16"/>
    <mergeCell ref="L30:P30"/>
    <mergeCell ref="A31:B31"/>
    <mergeCell ref="G31:H31"/>
    <mergeCell ref="Q15:Q16"/>
    <mergeCell ref="R15:R16"/>
    <mergeCell ref="L28:P28"/>
    <mergeCell ref="A29:B29"/>
    <mergeCell ref="G29:H29"/>
    <mergeCell ref="K15:K16"/>
    <mergeCell ref="L15:L16"/>
  </mergeCells>
  <dataValidations count="1">
    <dataValidation type="whole" allowBlank="1" showInputMessage="1" showErrorMessage="1" error="1&lt;=kodas&lt;5501" sqref="Q10:Q11" xr:uid="{3263457A-D932-4C83-B0C7-03FD454F154F}">
      <formula1>1</formula1>
      <formula2>5501</formula2>
    </dataValidation>
  </dataValidations>
  <pageMargins left="0.11811023622047245" right="0.11811023622047245" top="0.74803149606299213" bottom="0.55118110236220474" header="0" footer="0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970F0-7065-4B0F-A3A6-36D62024B7F5}">
  <dimension ref="A1:I45"/>
  <sheetViews>
    <sheetView zoomScaleNormal="100" workbookViewId="0">
      <selection activeCell="O35" sqref="O35"/>
    </sheetView>
  </sheetViews>
  <sheetFormatPr defaultRowHeight="15"/>
  <cols>
    <col min="1" max="3" width="9.140625" style="350"/>
    <col min="4" max="4" width="18.28515625" style="350" customWidth="1"/>
    <col min="5" max="5" width="9.140625" style="350"/>
    <col min="6" max="6" width="11.5703125" style="350" customWidth="1"/>
    <col min="7" max="7" width="10.42578125" style="350" customWidth="1"/>
    <col min="8" max="8" width="9.140625" style="350"/>
    <col min="9" max="9" width="7" style="350" customWidth="1"/>
    <col min="10" max="16384" width="9.140625" style="350"/>
  </cols>
  <sheetData>
    <row r="1" spans="1:9">
      <c r="G1" s="350" t="s">
        <v>303</v>
      </c>
    </row>
    <row r="2" spans="1:9">
      <c r="G2" s="350" t="s">
        <v>302</v>
      </c>
    </row>
    <row r="3" spans="1:9">
      <c r="A3" s="350" t="s">
        <v>517</v>
      </c>
      <c r="G3" s="350" t="s">
        <v>300</v>
      </c>
    </row>
    <row r="4" spans="1:9">
      <c r="A4" s="350" t="s">
        <v>479</v>
      </c>
      <c r="G4" s="350" t="s">
        <v>478</v>
      </c>
    </row>
    <row r="5" spans="1:9">
      <c r="G5" s="350" t="s">
        <v>477</v>
      </c>
    </row>
    <row r="8" spans="1:9">
      <c r="H8" s="350" t="s">
        <v>476</v>
      </c>
    </row>
    <row r="10" spans="1:9">
      <c r="B10" s="371" t="s">
        <v>475</v>
      </c>
    </row>
    <row r="12" spans="1:9">
      <c r="A12" s="850" t="s">
        <v>474</v>
      </c>
      <c r="B12" s="851"/>
      <c r="C12" s="851"/>
      <c r="D12" s="851"/>
      <c r="E12" s="851"/>
      <c r="F12" s="851"/>
      <c r="G12" s="851"/>
      <c r="H12" s="851"/>
      <c r="I12" s="851"/>
    </row>
    <row r="13" spans="1:9">
      <c r="H13" s="350" t="s">
        <v>473</v>
      </c>
    </row>
    <row r="15" spans="1:9">
      <c r="A15" s="359"/>
      <c r="B15" s="361"/>
      <c r="C15" s="361"/>
      <c r="D15" s="358"/>
      <c r="E15" s="370" t="s">
        <v>472</v>
      </c>
      <c r="F15" s="370" t="s">
        <v>471</v>
      </c>
      <c r="G15" s="370" t="s">
        <v>470</v>
      </c>
      <c r="H15" s="858" t="s">
        <v>469</v>
      </c>
      <c r="I15" s="859"/>
    </row>
    <row r="16" spans="1:9">
      <c r="A16" s="860" t="s">
        <v>468</v>
      </c>
      <c r="B16" s="861"/>
      <c r="C16" s="861"/>
      <c r="D16" s="862"/>
      <c r="E16" s="369" t="s">
        <v>467</v>
      </c>
      <c r="F16" s="369" t="s">
        <v>466</v>
      </c>
      <c r="G16" s="369" t="s">
        <v>466</v>
      </c>
      <c r="H16" s="860" t="s">
        <v>465</v>
      </c>
      <c r="I16" s="862"/>
    </row>
    <row r="17" spans="1:9">
      <c r="A17" s="352"/>
      <c r="B17" s="356"/>
      <c r="C17" s="356"/>
      <c r="D17" s="351"/>
      <c r="E17" s="368" t="s">
        <v>464</v>
      </c>
      <c r="F17" s="368"/>
      <c r="G17" s="368"/>
      <c r="H17" s="863" t="s">
        <v>463</v>
      </c>
      <c r="I17" s="864"/>
    </row>
    <row r="18" spans="1:9">
      <c r="A18" s="363"/>
      <c r="D18" s="362"/>
      <c r="E18" s="364"/>
      <c r="F18" s="367"/>
      <c r="G18" s="364"/>
      <c r="H18" s="363"/>
      <c r="I18" s="362"/>
    </row>
    <row r="19" spans="1:9" ht="31.5" customHeight="1">
      <c r="A19" s="852" t="s">
        <v>518</v>
      </c>
      <c r="B19" s="853"/>
      <c r="C19" s="853"/>
      <c r="D19" s="854"/>
      <c r="E19" s="364">
        <v>0</v>
      </c>
      <c r="F19" s="366">
        <v>21235.33</v>
      </c>
      <c r="G19" s="366">
        <v>21235.33</v>
      </c>
      <c r="H19" s="363">
        <v>0</v>
      </c>
      <c r="I19" s="362"/>
    </row>
    <row r="20" spans="1:9" ht="33" customHeight="1">
      <c r="A20" s="852" t="s">
        <v>519</v>
      </c>
      <c r="B20" s="853"/>
      <c r="C20" s="853"/>
      <c r="D20" s="854"/>
      <c r="E20" s="364">
        <v>0</v>
      </c>
      <c r="F20" s="366">
        <v>6764</v>
      </c>
      <c r="G20" s="366">
        <v>6764</v>
      </c>
      <c r="H20" s="363">
        <v>0</v>
      </c>
      <c r="I20" s="362"/>
    </row>
    <row r="21" spans="1:9" ht="33" customHeight="1">
      <c r="A21" s="852" t="s">
        <v>521</v>
      </c>
      <c r="B21" s="853"/>
      <c r="C21" s="853"/>
      <c r="D21" s="854"/>
      <c r="E21" s="364">
        <v>0</v>
      </c>
      <c r="F21" s="366">
        <v>2500</v>
      </c>
      <c r="G21" s="366">
        <v>2500</v>
      </c>
      <c r="H21" s="363">
        <v>0</v>
      </c>
      <c r="I21" s="362"/>
    </row>
    <row r="22" spans="1:9" ht="21.75" customHeight="1">
      <c r="A22" s="852" t="s">
        <v>462</v>
      </c>
      <c r="B22" s="855"/>
      <c r="C22" s="855"/>
      <c r="D22" s="854"/>
      <c r="E22" s="364">
        <v>244.9</v>
      </c>
      <c r="F22" s="365">
        <v>205.49</v>
      </c>
      <c r="G22" s="364"/>
      <c r="H22" s="363">
        <v>450.39</v>
      </c>
      <c r="I22" s="362"/>
    </row>
    <row r="23" spans="1:9">
      <c r="A23" s="856" t="s">
        <v>520</v>
      </c>
      <c r="B23" s="851"/>
      <c r="C23" s="851"/>
      <c r="D23" s="857"/>
      <c r="E23" s="364">
        <v>887.81</v>
      </c>
      <c r="F23" s="364">
        <v>960</v>
      </c>
      <c r="G23" s="364">
        <v>279.87</v>
      </c>
      <c r="H23" s="363">
        <v>1567.94</v>
      </c>
      <c r="I23" s="362"/>
    </row>
    <row r="24" spans="1:9">
      <c r="A24" s="856" t="s">
        <v>522</v>
      </c>
      <c r="B24" s="851"/>
      <c r="C24" s="851"/>
      <c r="D24" s="857"/>
      <c r="E24" s="364"/>
      <c r="F24" s="364">
        <v>25935.56</v>
      </c>
      <c r="G24" s="364"/>
      <c r="H24" s="363">
        <v>25935.56</v>
      </c>
      <c r="I24" s="362"/>
    </row>
    <row r="25" spans="1:9" hidden="1">
      <c r="A25" s="363"/>
      <c r="D25" s="362"/>
      <c r="E25" s="364"/>
      <c r="F25" s="364"/>
      <c r="G25" s="364"/>
      <c r="H25" s="363"/>
      <c r="I25" s="362"/>
    </row>
    <row r="26" spans="1:9" hidden="1">
      <c r="A26" s="363"/>
      <c r="D26" s="362"/>
      <c r="E26" s="364"/>
      <c r="F26" s="364"/>
      <c r="G26" s="364"/>
      <c r="H26" s="363"/>
      <c r="I26" s="362"/>
    </row>
    <row r="27" spans="1:9" hidden="1">
      <c r="A27" s="363"/>
      <c r="D27" s="362"/>
      <c r="E27" s="364"/>
      <c r="F27" s="364"/>
      <c r="G27" s="364"/>
      <c r="H27" s="363"/>
      <c r="I27" s="362"/>
    </row>
    <row r="28" spans="1:9" hidden="1">
      <c r="A28" s="363"/>
      <c r="D28" s="362"/>
      <c r="E28" s="364"/>
      <c r="F28" s="364"/>
      <c r="G28" s="364"/>
      <c r="H28" s="363"/>
      <c r="I28" s="362"/>
    </row>
    <row r="29" spans="1:9" hidden="1">
      <c r="A29" s="363"/>
      <c r="D29" s="362"/>
      <c r="E29" s="364"/>
      <c r="F29" s="364"/>
      <c r="G29" s="364"/>
      <c r="H29" s="363"/>
      <c r="I29" s="362"/>
    </row>
    <row r="30" spans="1:9" hidden="1">
      <c r="A30" s="363"/>
      <c r="D30" s="362"/>
      <c r="E30" s="364"/>
      <c r="F30" s="364"/>
      <c r="G30" s="364"/>
      <c r="H30" s="363"/>
      <c r="I30" s="362"/>
    </row>
    <row r="31" spans="1:9" hidden="1">
      <c r="A31" s="363"/>
      <c r="D31" s="362"/>
      <c r="E31" s="364"/>
      <c r="F31" s="364"/>
      <c r="G31" s="364"/>
      <c r="H31" s="363"/>
      <c r="I31" s="362"/>
    </row>
    <row r="32" spans="1:9" hidden="1">
      <c r="A32" s="363"/>
      <c r="D32" s="362"/>
      <c r="E32" s="364"/>
      <c r="F32" s="364"/>
      <c r="G32" s="364"/>
      <c r="H32" s="363"/>
      <c r="I32" s="362"/>
    </row>
    <row r="33" spans="1:9" hidden="1">
      <c r="A33" s="363"/>
      <c r="D33" s="362"/>
      <c r="E33" s="364"/>
      <c r="F33" s="364"/>
      <c r="G33" s="364"/>
      <c r="H33" s="363"/>
      <c r="I33" s="362"/>
    </row>
    <row r="34" spans="1:9">
      <c r="A34" s="359"/>
      <c r="B34" s="361"/>
      <c r="C34" s="361"/>
      <c r="D34" s="358"/>
      <c r="E34" s="360"/>
      <c r="F34" s="360"/>
      <c r="G34" s="360"/>
      <c r="H34" s="359"/>
      <c r="I34" s="358"/>
    </row>
    <row r="35" spans="1:9">
      <c r="A35" s="357" t="s">
        <v>461</v>
      </c>
      <c r="B35" s="356"/>
      <c r="C35" s="356"/>
      <c r="D35" s="351"/>
      <c r="E35" s="355">
        <f>SUM(E18:E34)</f>
        <v>1132.71</v>
      </c>
      <c r="F35" s="354">
        <f>SUM(F19:F34)</f>
        <v>57600.380000000005</v>
      </c>
      <c r="G35" s="353">
        <f>SUM(G19:G34)</f>
        <v>30779.200000000001</v>
      </c>
      <c r="H35" s="352">
        <v>27953.89</v>
      </c>
      <c r="I35" s="351"/>
    </row>
    <row r="39" spans="1:9">
      <c r="A39" s="350" t="s">
        <v>266</v>
      </c>
      <c r="E39" s="350" t="s">
        <v>460</v>
      </c>
      <c r="G39" s="850" t="s">
        <v>233</v>
      </c>
      <c r="H39" s="851"/>
    </row>
    <row r="40" spans="1:9">
      <c r="E40" s="350" t="s">
        <v>459</v>
      </c>
    </row>
    <row r="42" spans="1:9">
      <c r="A42" s="606" t="s">
        <v>525</v>
      </c>
      <c r="B42" s="605"/>
      <c r="C42" s="605"/>
      <c r="D42" s="605"/>
      <c r="E42" s="350" t="s">
        <v>460</v>
      </c>
      <c r="G42" s="850" t="s">
        <v>527</v>
      </c>
      <c r="H42" s="851"/>
    </row>
    <row r="43" spans="1:9">
      <c r="A43" s="606" t="s">
        <v>526</v>
      </c>
      <c r="B43" s="605"/>
      <c r="C43" s="605"/>
      <c r="D43" s="605"/>
      <c r="E43" s="350" t="s">
        <v>459</v>
      </c>
    </row>
    <row r="45" spans="1:9">
      <c r="B45" s="448" t="s">
        <v>528</v>
      </c>
    </row>
  </sheetData>
  <mergeCells count="15">
    <mergeCell ref="A19:D19"/>
    <mergeCell ref="A12:I12"/>
    <mergeCell ref="H15:I15"/>
    <mergeCell ref="A16:D16"/>
    <mergeCell ref="H16:I16"/>
    <mergeCell ref="H17:I17"/>
    <mergeCell ref="A43:D43"/>
    <mergeCell ref="G39:H39"/>
    <mergeCell ref="G42:H42"/>
    <mergeCell ref="A20:D20"/>
    <mergeCell ref="A22:D22"/>
    <mergeCell ref="A23:D23"/>
    <mergeCell ref="A21:D21"/>
    <mergeCell ref="A24:D24"/>
    <mergeCell ref="A42:D42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22</vt:i4>
      </vt:variant>
    </vt:vector>
  </HeadingPairs>
  <TitlesOfParts>
    <vt:vector size="22" baseType="lpstr">
      <vt:lpstr>Forma Nr.2 Suvestinė</vt:lpstr>
      <vt:lpstr>Forma Nr.2 SB Suvestinė</vt:lpstr>
      <vt:lpstr> Forma 2 SB </vt:lpstr>
      <vt:lpstr>Forma Nr.2 S</vt:lpstr>
      <vt:lpstr>Forma Nr.2 VBD</vt:lpstr>
      <vt:lpstr>Forma Nr.2 9.1.1.17.</vt:lpstr>
      <vt:lpstr>Forma Nr.2 9.4.1.7</vt:lpstr>
      <vt:lpstr> Forma 2 SB 8.1.2.13.</vt:lpstr>
      <vt:lpstr>Forma 2 ES</vt:lpstr>
      <vt:lpstr>Forma Nr.2 6.2.1.8.</vt:lpstr>
      <vt:lpstr>Forma Nr.2 aikštelių</vt:lpstr>
      <vt:lpstr>Forma Nr.2  8.2.2.6.</vt:lpstr>
      <vt:lpstr>Payma už paslaugas ir nuomą </vt:lpstr>
      <vt:lpstr>S 7</vt:lpstr>
      <vt:lpstr>Pažyma prie formos Nr.9</vt:lpstr>
      <vt:lpstr>Forma Nr.9</vt:lpstr>
      <vt:lpstr>Pažyma dėl gautinų, gautų FS</vt:lpstr>
      <vt:lpstr>Pažyma dėl gautinų , gautų FS s</vt:lpstr>
      <vt:lpstr>Pažyma dėl sukauptų FS</vt:lpstr>
      <vt:lpstr>Pažyma dėl sukauptų FS suvestin</vt:lpstr>
      <vt:lpstr>Kontingentai</vt:lpstr>
      <vt:lpstr>Tikslinės lėšos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Daiva Butkienė</cp:lastModifiedBy>
  <cp:lastPrinted>2023-01-17T14:31:55Z</cp:lastPrinted>
  <dcterms:created xsi:type="dcterms:W3CDTF">2022-03-30T11:04:35Z</dcterms:created>
  <dcterms:modified xsi:type="dcterms:W3CDTF">2023-01-19T07:20:42Z</dcterms:modified>
  <cp:category/>
</cp:coreProperties>
</file>