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28920" yWindow="1050" windowWidth="20730" windowHeight="11760" activeTab="1"/>
  </bookViews>
  <sheets>
    <sheet name="FBA" sheetId="8" r:id="rId1"/>
    <sheet name="VRA" sheetId="9" r:id="rId2"/>
    <sheet name="Finansavimo sumos pagal šaltinį" sheetId="4" r:id="rId3"/>
  </sheets>
  <definedNames>
    <definedName name="_xlnm.Print_Titles" localSheetId="0">FBA!$19:$19</definedName>
    <definedName name="_xlnm.Print_Titles" localSheetId="2">'Finansavimo sumos pagal šaltinį'!$7:$9</definedName>
    <definedName name="_xlnm.Print_Titles" localSheetId="1">VRA!$14:$14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1" i="9"/>
  <c r="I41"/>
  <c r="J25"/>
  <c r="I25"/>
  <c r="J22"/>
  <c r="I22"/>
  <c r="J16"/>
  <c r="J15" s="1"/>
  <c r="J40" s="1"/>
  <c r="J48" s="1"/>
  <c r="J50" s="1"/>
  <c r="I16"/>
  <c r="H90" i="8"/>
  <c r="G90"/>
  <c r="H86"/>
  <c r="G86"/>
  <c r="H84"/>
  <c r="G84"/>
  <c r="H75"/>
  <c r="H69" s="1"/>
  <c r="G75"/>
  <c r="G69" s="1"/>
  <c r="G64" s="1"/>
  <c r="H65"/>
  <c r="H64" s="1"/>
  <c r="G65"/>
  <c r="H59"/>
  <c r="H94" s="1"/>
  <c r="G59"/>
  <c r="G94" s="1"/>
  <c r="H49"/>
  <c r="H41" s="1"/>
  <c r="G49"/>
  <c r="H42"/>
  <c r="G42"/>
  <c r="G41" s="1"/>
  <c r="H27"/>
  <c r="G27"/>
  <c r="H21"/>
  <c r="G21"/>
  <c r="H20"/>
  <c r="G20"/>
  <c r="G58" s="1"/>
  <c r="I13" i="4"/>
  <c r="C10"/>
  <c r="D10"/>
  <c r="D22" s="1"/>
  <c r="E10"/>
  <c r="F10"/>
  <c r="G10"/>
  <c r="H10"/>
  <c r="I10"/>
  <c r="J10"/>
  <c r="J22" s="1"/>
  <c r="K10"/>
  <c r="L10"/>
  <c r="L22" s="1"/>
  <c r="M11"/>
  <c r="M12"/>
  <c r="C13"/>
  <c r="D13"/>
  <c r="E13"/>
  <c r="F13"/>
  <c r="G13"/>
  <c r="H13"/>
  <c r="J13"/>
  <c r="K13"/>
  <c r="L13"/>
  <c r="M14"/>
  <c r="M15"/>
  <c r="C16"/>
  <c r="D16"/>
  <c r="E16"/>
  <c r="F16"/>
  <c r="G16"/>
  <c r="H16"/>
  <c r="I16"/>
  <c r="J16"/>
  <c r="K16"/>
  <c r="L16"/>
  <c r="M17"/>
  <c r="M18"/>
  <c r="C19"/>
  <c r="D19"/>
  <c r="E19"/>
  <c r="F19"/>
  <c r="G19"/>
  <c r="H19"/>
  <c r="I19"/>
  <c r="J19"/>
  <c r="K19"/>
  <c r="L19"/>
  <c r="M20"/>
  <c r="M21"/>
  <c r="I22"/>
  <c r="E22" l="1"/>
  <c r="C22"/>
  <c r="I15" i="9"/>
  <c r="I40" s="1"/>
  <c r="I48" s="1"/>
  <c r="I50" s="1"/>
  <c r="H58" i="8"/>
  <c r="F22" i="4"/>
  <c r="K22"/>
  <c r="M16"/>
  <c r="H22"/>
  <c r="G22"/>
  <c r="M19"/>
  <c r="M10"/>
  <c r="M13"/>
  <c r="M22" l="1"/>
</calcChain>
</file>

<file path=xl/comments1.xml><?xml version="1.0" encoding="utf-8"?>
<comments xmlns="http://schemas.openxmlformats.org/spreadsheetml/2006/main">
  <authors>
    <author>ketvirtas</author>
  </authors>
  <commentList>
    <comment ref="G38" authorId="0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>
  <authors>
    <author>ketvirtas</author>
  </authors>
  <commentList>
    <comment ref="I17" authorId="0">
      <text>
        <r>
          <rPr>
            <sz val="9"/>
            <color indexed="8"/>
            <rFont val="Tahoma"/>
          </rPr>
          <t xml:space="preserve">#03_2_I23#
</t>
        </r>
      </text>
    </comment>
    <comment ref="I18" authorId="0">
      <text>
        <r>
          <rPr>
            <sz val="9"/>
            <color indexed="8"/>
            <rFont val="Tahoma"/>
          </rPr>
          <t xml:space="preserve">#03_2_I24#
</t>
        </r>
      </text>
    </comment>
    <comment ref="I19" authorId="0">
      <text>
        <r>
          <rPr>
            <sz val="9"/>
            <color indexed="8"/>
            <rFont val="Tahoma"/>
          </rPr>
          <t>#03_2_I25#</t>
        </r>
      </text>
    </comment>
    <comment ref="I20" authorId="0">
      <text>
        <r>
          <rPr>
            <sz val="9"/>
            <color indexed="8"/>
            <rFont val="Tahoma"/>
          </rPr>
          <t>#03_2_I26#</t>
        </r>
      </text>
    </comment>
    <comment ref="I26" authorId="0">
      <text>
        <r>
          <rPr>
            <sz val="9"/>
            <color indexed="8"/>
            <rFont val="Tahoma"/>
          </rPr>
          <t>#03_2_I32#</t>
        </r>
      </text>
    </comment>
    <comment ref="I27" authorId="0">
      <text>
        <r>
          <rPr>
            <sz val="9"/>
            <color indexed="8"/>
            <rFont val="Tahoma"/>
          </rPr>
          <t>#03_2_I33#</t>
        </r>
      </text>
    </comment>
    <comment ref="I28" authorId="0">
      <text>
        <r>
          <rPr>
            <sz val="9"/>
            <color indexed="8"/>
            <rFont val="Tahoma"/>
          </rPr>
          <t>#03_2_I34#</t>
        </r>
      </text>
    </comment>
    <comment ref="I29" authorId="0">
      <text>
        <r>
          <rPr>
            <sz val="9"/>
            <color indexed="8"/>
            <rFont val="Tahoma"/>
          </rPr>
          <t>#03_2_I35#</t>
        </r>
      </text>
    </comment>
    <comment ref="I30" authorId="0">
      <text>
        <r>
          <rPr>
            <sz val="9"/>
            <color indexed="8"/>
            <rFont val="Tahoma"/>
          </rPr>
          <t>#03_2_I36#</t>
        </r>
      </text>
    </comment>
    <comment ref="I31" authorId="0">
      <text>
        <r>
          <rPr>
            <sz val="9"/>
            <color indexed="8"/>
            <rFont val="Tahoma"/>
          </rPr>
          <t>#03_2_I37#</t>
        </r>
      </text>
    </comment>
    <comment ref="I32" authorId="0">
      <text>
        <r>
          <rPr>
            <sz val="9"/>
            <color indexed="8"/>
            <rFont val="Tahoma"/>
          </rPr>
          <t>#03_2_I38#</t>
        </r>
      </text>
    </comment>
    <comment ref="I33" authorId="0">
      <text>
        <r>
          <rPr>
            <sz val="9"/>
            <color indexed="8"/>
            <rFont val="Tahoma"/>
          </rPr>
          <t>#03_2_I39#</t>
        </r>
      </text>
    </comment>
    <comment ref="I34" authorId="0">
      <text>
        <r>
          <rPr>
            <sz val="9"/>
            <color indexed="8"/>
            <rFont val="Tahoma"/>
          </rPr>
          <t>#03_2_I40#</t>
        </r>
      </text>
    </comment>
    <comment ref="I35" authorId="0">
      <text>
        <r>
          <rPr>
            <sz val="9"/>
            <color indexed="8"/>
            <rFont val="Tahoma"/>
          </rPr>
          <t>#03_2_I41#</t>
        </r>
      </text>
    </comment>
    <comment ref="I36" authorId="0">
      <text>
        <r>
          <rPr>
            <sz val="9"/>
            <color indexed="8"/>
            <rFont val="Tahoma"/>
          </rPr>
          <t>#03_2_I42#</t>
        </r>
      </text>
    </comment>
    <comment ref="I37" authorId="0">
      <text>
        <r>
          <rPr>
            <sz val="9"/>
            <color indexed="8"/>
            <rFont val="Tahoma"/>
          </rPr>
          <t>#03_2_I43#</t>
        </r>
      </text>
    </comment>
    <comment ref="I38" authorId="0">
      <text>
        <r>
          <rPr>
            <sz val="9"/>
            <color indexed="8"/>
            <rFont val="Tahoma"/>
          </rPr>
          <t>#03_2_I44#</t>
        </r>
      </text>
    </comment>
    <comment ref="I39" authorId="0">
      <text>
        <r>
          <rPr>
            <sz val="9"/>
            <color indexed="8"/>
            <rFont val="Tahoma"/>
          </rPr>
          <t>#03_2_I45#</t>
        </r>
      </text>
    </comment>
    <comment ref="I47" authorId="0">
      <text>
        <r>
          <rPr>
            <sz val="9"/>
            <color indexed="8"/>
            <rFont val="Tahoma"/>
          </rPr>
          <t>#03_2_I53#</t>
        </r>
      </text>
    </comment>
    <comment ref="I49" authorId="0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>
  <authors>
    <author>Zita</author>
  </authors>
  <commentList>
    <comment ref="C11" authorId="0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D11" authorId="0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E11" authorId="0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F11" authorId="0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G11" authorId="0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H11" authorId="0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I11" authorId="0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J11" authorId="0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K11" authorId="0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L11" authorId="0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C12" authorId="0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D12" authorId="0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E12" authorId="0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F12" authorId="0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G12" authorId="0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H12" authorId="0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I12" authorId="0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J12" authorId="0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K12" authorId="0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L12" authorId="0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C14" authorId="0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D14" authorId="0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E14" authorId="0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F14" authorId="0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G14" authorId="0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H14" authorId="0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I14" authorId="0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J14" authorId="0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K14" authorId="0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L14" authorId="0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C15" authorId="0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D15" authorId="0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E15" authorId="0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F15" authorId="0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G15" authorId="0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H15" authorId="0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I15" authorId="0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J15" authorId="0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K15" authorId="0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L15" authorId="0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C17" authorId="0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D17" authorId="0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E17" authorId="0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F17" authorId="0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G17" authorId="0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H17" authorId="0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I17" authorId="0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J17" authorId="0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K17" authorId="0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L17" authorId="0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C18" authorId="0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D18" authorId="0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E18" authorId="0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F18" authorId="0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G18" authorId="0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H18" authorId="0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I18" authorId="0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J18" authorId="0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K18" authorId="0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L18" authorId="0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C20" authorId="0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D20" authorId="0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E20" authorId="0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F20" authorId="0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G20" authorId="0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H20" authorId="0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I20" authorId="0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J20" authorId="0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K20" authorId="0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L20" authorId="0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C21" authorId="0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D21" authorId="0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E21" authorId="0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F21" authorId="0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G21" authorId="0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H21" authorId="0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I21" authorId="0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J21" authorId="0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K21" authorId="0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L21" authorId="0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<sst xmlns="http://schemas.openxmlformats.org/spreadsheetml/2006/main" count="513" uniqueCount="277">
  <si>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</si>
  <si>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</si>
  <si>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</si>
  <si>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</si>
  <si>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Klaipedos raj savivaldybes BI sporto centras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</si>
  <si>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</si>
  <si>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Įm.k.163740253 J.Janonio g.9, Gargždai</t>
  </si>
  <si>
    <t>(viešojo sektoriaus subjekto, parengusio finansinės būklės ataskaitą (konsoliduotąją finansinės būklės ataskaitą), kodas, adresas)</t>
  </si>
  <si>
    <t>FINANSINĖS BŪKLĖS ATASKAITA</t>
  </si>
  <si>
    <t>PAGAL  2023-09-30 D. DUOMENIS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</si>
  <si>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</si>
  <si>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</si>
  <si>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</si>
  <si>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</si>
  <si>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</si>
  <si>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</si>
  <si>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</si>
  <si>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</si>
  <si>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</si>
  <si>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</si>
  <si>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</si>
  <si>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</si>
  <si>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</si>
  <si>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</si>
  <si>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</si>
  <si>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</si>
  <si>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</si>
  <si>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</si>
  <si>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</si>
  <si>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</si>
  <si>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</si>
  <si>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</si>
  <si>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</si>
  <si>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</si>
  <si>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</si>
  <si>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</si>
  <si>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</si>
  <si>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</si>
  <si>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</si>
  <si>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</si>
  <si>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</si>
  <si>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</si>
  <si>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</si>
  <si>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</si>
  <si>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</si>
  <si>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</si>
  <si>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</si>
  <si>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</si>
  <si>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</si>
  <si>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</si>
  <si>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</si>
  <si>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</si>
  <si>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</si>
  <si>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</si>
  <si>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</si>
  <si>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</si>
  <si>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</si>
  <si>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</si>
  <si>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</si>
  <si>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</si>
  <si>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</si>
  <si>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</si>
  <si>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</si>
  <si>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</si>
  <si>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</si>
  <si>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</si>
  <si>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</si>
  <si>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</si>
  <si>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</si>
  <si>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</si>
  <si>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</si>
  <si>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</si>
  <si>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</si>
  <si>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</si>
  <si>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</si>
  <si>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</si>
  <si>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</si>
  <si>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</si>
  <si>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</si>
  <si>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</si>
  <si>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</si>
  <si>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</si>
  <si>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</si>
  <si>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</si>
  <si>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</si>
  <si>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</si>
  <si>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</si>
  <si>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</si>
  <si>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</si>
  <si>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</si>
  <si>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</si>
  <si>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</si>
  <si>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</si>
  <si>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</si>
  <si>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</si>
  <si>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</si>
  <si>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</si>
  <si>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</si>
  <si>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</si>
  <si>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</si>
  <si>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</si>
  <si>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</si>
  <si>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</si>
  <si>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</si>
  <si>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</si>
  <si>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</si>
  <si>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</si>
  <si>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</si>
  <si>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</si>
  <si>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</si>
  <si>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</si>
  <si>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</si>
  <si>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</si>
  <si>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</si>
  <si>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</si>
  <si>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</si>
  <si>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</si>
  <si>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</si>
  <si>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</si>
  <si>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</si>
  <si>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</si>
  <si>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</si>
  <si>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</si>
  <si>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</si>
  <si>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</si>
  <si>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</si>
  <si>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</si>
  <si>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</si>
  <si>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</si>
  <si>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</si>
  <si>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</si>
  <si>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</si>
  <si>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</si>
  <si>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</si>
  <si>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>(parašas)</t>
  </si>
  <si>
    <t>(vardas ir pavardė)</t>
  </si>
  <si>
    <t xml:space="preserve">(ataskaitą parengusio asmens pareigų pavadinimas)                   </t>
  </si>
  <si>
    <t>2023-10-31  Nr.____</t>
  </si>
  <si>
    <t xml:space="preserve">  (parašas)</t>
  </si>
  <si>
    <t xml:space="preserve">vyriausiasis buhalteris (buhalteris)                                                                                      </t>
  </si>
  <si>
    <t xml:space="preserve">(viešojo sektoriaus subjekto vadovas arba jo įgaliotas administracijos vadovas)                           </t>
  </si>
  <si>
    <t>TENKANTIS MAŽUMOS DALIAI</t>
  </si>
  <si>
    <t>TENKANTIS KONTROLIUOJANČIAJAM SUBJEKTUI</t>
  </si>
  <si>
    <t>GRYNASIS PERVIRŠIS AR DEFICITAS</t>
  </si>
  <si>
    <t>J.</t>
  </si>
  <si>
    <t>NUOSAVYBĖS METODO ĮTAKA</t>
  </si>
  <si>
    <t>GRYNASIS PERVIRŠIS AR DEFICITAS PRIEŠ NUOSAVYBĖS METODO ĮTAKĄ</t>
  </si>
  <si>
    <t>H.</t>
  </si>
  <si>
    <t>PELNO MOKESTIS</t>
  </si>
  <si>
    <t>APSKAITOS POLITIKOS KEITIMO IR ESMINIŲ APSKAITOS KLAIDŲ TAISYMO ĮTAKA</t>
  </si>
  <si>
    <t>FINANSINĖS IR INVESTICINĖS VEIKLOS REZULTATAS</t>
  </si>
  <si>
    <t>KITOS VEIKLOS SĄNAUDOS</t>
  </si>
  <si>
    <t>Kitos veiklos sąnaudos</t>
  </si>
  <si>
    <t xml:space="preserve">III. </t>
  </si>
  <si>
    <t>PERVESTINOS Į BIUDŽETĄ KITOS VEIKLOS PAJAMOS</t>
  </si>
  <si>
    <t>KITOS VEIKLOS PAJAMOS</t>
  </si>
  <si>
    <t>Kitos veiklos pajamos</t>
  </si>
  <si>
    <t xml:space="preserve">I. </t>
  </si>
  <si>
    <t>KITOS VEIKLOS REZULTATAS</t>
  </si>
  <si>
    <t>PAGRINDINĖS VEIKLOS PERVIRŠIS AR DEFICITAS</t>
  </si>
  <si>
    <t>KITOS</t>
  </si>
  <si>
    <t xml:space="preserve">Kitos </t>
  </si>
  <si>
    <t>XIV.</t>
  </si>
  <si>
    <t>KITŲ PASLAUGŲ</t>
  </si>
  <si>
    <t>kitų paslaugų</t>
  </si>
  <si>
    <t>XIII.</t>
  </si>
  <si>
    <t>FINANSAVIMO</t>
  </si>
  <si>
    <t>finansavimo</t>
  </si>
  <si>
    <t>XII.</t>
  </si>
  <si>
    <t>NUOMOS</t>
  </si>
  <si>
    <t>nuomos</t>
  </si>
  <si>
    <t>XI.</t>
  </si>
  <si>
    <t>SOCIALINIŲ IŠMOKŲ</t>
  </si>
  <si>
    <t>socialinių išmokų</t>
  </si>
  <si>
    <t>X.</t>
  </si>
  <si>
    <t>SUNAUDOTŲ IR PARDUOTŲ ATSARGŲ SAVIKAINA</t>
  </si>
  <si>
    <t>IX.</t>
  </si>
  <si>
    <t>NUVERTĖJIMO IR NURAŠYTŲ SUMŲ</t>
  </si>
  <si>
    <t>VIII.</t>
  </si>
  <si>
    <t>PAPRASTOJO REMONTO IR EKSPLOATAVIMO</t>
  </si>
  <si>
    <t>PAPRASTOJO Remonto IR EKSPLOATAVIMO</t>
  </si>
  <si>
    <t>VII.</t>
  </si>
  <si>
    <t>KVALIFIKACIJOS KĖLIMO</t>
  </si>
  <si>
    <t xml:space="preserve">Kvalifikacijos kėlimo </t>
  </si>
  <si>
    <t>VI.</t>
  </si>
  <si>
    <t>TRANSPORTO</t>
  </si>
  <si>
    <t xml:space="preserve">Transporto </t>
  </si>
  <si>
    <t>KOMANDIRUOČIŲ</t>
  </si>
  <si>
    <t xml:space="preserve">Komandiruočių </t>
  </si>
  <si>
    <t>KOMUNALINIŲ PASLAUGŲ IR RYŠIŲ</t>
  </si>
  <si>
    <t>KOMUNALINIŲ PASLAUGŲ IR ryšių</t>
  </si>
  <si>
    <t>NUSIDĖVĖJIMO IR AMORTIZACIJOS</t>
  </si>
  <si>
    <t>Nusidėvėjimo ir amortizacijos</t>
  </si>
  <si>
    <t>DARBO UŽMOKESČIO IR SOCIALINIO DRAUDIMO</t>
  </si>
  <si>
    <t xml:space="preserve">Darbo užmokesčio ir socialinio draudimo </t>
  </si>
  <si>
    <t>PAGRINDINĖS VEIKLOS SĄNAUDOS</t>
  </si>
  <si>
    <t>Pervestinų pagrindinės veiklos kitų pajamų suma</t>
  </si>
  <si>
    <t>III.2.</t>
  </si>
  <si>
    <t>Pagrindinės veiklos kitos pajamos</t>
  </si>
  <si>
    <t>III.1.</t>
  </si>
  <si>
    <t xml:space="preserve">PAGRINDINĖS VEIKLOS KITOS PAJAMOS </t>
  </si>
  <si>
    <t>MOKESČIŲ IR SOCIALINIŲ ĮMOKŲ PAJAMOS</t>
  </si>
  <si>
    <t>Iš kitų finansavimo šaltinių</t>
  </si>
  <si>
    <t>I.4.</t>
  </si>
  <si>
    <t>Iš ES, užsienio valstybių ir tarptautinių organizacijų lėšų</t>
  </si>
  <si>
    <t>I.3.</t>
  </si>
  <si>
    <t xml:space="preserve">Iš savivaldybių biudžetų </t>
  </si>
  <si>
    <t>I.2.</t>
  </si>
  <si>
    <t>I.1.</t>
  </si>
  <si>
    <t>FINANSAVIMO PAJAMOS</t>
  </si>
  <si>
    <t>PAGRINDINĖS VEIKLOS PAJAMOS</t>
  </si>
  <si>
    <t>Praėjęs ataskaitinis laikotarpis</t>
  </si>
  <si>
    <t>Ataskaitinis laikotarpis</t>
  </si>
  <si>
    <t>Pastabos Nr.</t>
  </si>
  <si>
    <t>VEIKLOS REZULTATŲ ATASKAITA</t>
  </si>
  <si>
    <t>arba konsoliduotąją veiklos rezultatų ataskaitą,  kodas, adresas)</t>
  </si>
  <si>
    <t>(viešojo sektoriaus subjekto, parengusio veiklos rezultatų ataskaitą</t>
  </si>
  <si>
    <t>(viešojo sektoriaus subjekto arba viešojo sektoriaus subjektų grupės pavadinimas)</t>
  </si>
  <si>
    <t>(įskaitant socialinės apsaugos fondus), veiklos rezultatų ataskaitos forma)</t>
  </si>
  <si>
    <t>(Žemesniojo lygio viešojo sektoriaus subjektų, išskyrus mokesčių fondus ir išteklių fondus</t>
  </si>
  <si>
    <t>3-iojo VSAFAS „Veiklos rezultatų ataskaita“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</si>
  <si>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</si>
  <si>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Iš viso finansavimo sumų</t>
  </si>
  <si>
    <t>5.</t>
  </si>
  <si>
    <t>kitoms išlaidoms kompensuoti</t>
  </si>
  <si>
    <t>4.2.</t>
  </si>
  <si>
    <t>nepiniginiam turtui įsigyti</t>
  </si>
  <si>
    <t>4.1.</t>
  </si>
  <si>
    <t>Iš kitų šaltinių:</t>
  </si>
  <si>
    <t>4.</t>
  </si>
  <si>
    <t>3.2.</t>
  </si>
  <si>
    <t>3.1.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</si>
  <si>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</si>
  <si>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</t>
  </si>
  <si>
    <t>2.2.</t>
  </si>
  <si>
    <t>2.1.</t>
  </si>
  <si>
    <t>Iš savivaldybės biudžeto (išskyrus  savivaldybės biudžeto asignavimų  dalį, gautą  iš Europos Sąjungos, užsienio valstybių ir tarptautinių organizacijų):</t>
  </si>
  <si>
    <t>2.</t>
  </si>
  <si>
    <t>1.2.</t>
  </si>
  <si>
    <t>1.1.</t>
  </si>
  <si>
    <t>Iš valstybės biudžeto (išskyrus valstybės biudžeto asignavimų dalį, gautą  iš Europos Sąjungos, užsienio valstybių ir tarptautinių organizacijų):</t>
  </si>
  <si>
    <t>1.</t>
  </si>
  <si>
    <t>11</t>
  </si>
  <si>
    <t xml:space="preserve"> Finansavimo sumų (gautinų) pasikeitimas</t>
  </si>
  <si>
    <t>Finansavimo sumos (grąžintos)</t>
  </si>
  <si>
    <t>Finansavimo sumų sumažėjimas dėl jų perdavimo ne viešojo sektoriaus subjektams</t>
  </si>
  <si>
    <t>Finansavimo sumų sumažėjimas dėl jų panaudojimo savo veiklai</t>
  </si>
  <si>
    <t>Finansavimo sumų sumažėjimas dėl turto pardavimo</t>
  </si>
  <si>
    <t>Perduota kitiems viešojo sektoriaus subjektams</t>
  </si>
  <si>
    <t>Neatlygintinai gautas turtas</t>
  </si>
  <si>
    <t>Finansavimo sumų pergrupavimas*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</si>
  <si>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</si>
  <si>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likutis ataskaitinio laikotarpio pabaigoje</t>
  </si>
  <si>
    <t>Per ataskaitinį laikotarpį</t>
  </si>
  <si>
    <t>Finansavimo sumų likutis ataskaitinio laikotarpio pradžioje</t>
  </si>
  <si>
    <t>Finansavimo sumos</t>
  </si>
  <si>
    <t>FINANSAVIMO SUMOS PAGAL ŠALTINĮ, TIKSLINĘ PASKIRTĮ IR JŲ POKYČIAI PER ATASKAITINĮ LAIKOTARPĮ</t>
  </si>
  <si>
    <t>finansinių ataskaitų aiškinamajame rašte forma)</t>
  </si>
  <si>
    <t>(Informacijos apie finansavimo sumas pagal šaltinį, tikslinę paskirtį ir jų pokyčius per ataskaitinį laikotarpį pateikimo žemesniojo lygio</t>
  </si>
  <si>
    <t xml:space="preserve">                                     20-ojo VSAFAS „Finansavimo sumos“</t>
  </si>
  <si>
    <t xml:space="preserve">Pateikimo valiuta ir tikslumas: eurais </t>
  </si>
  <si>
    <t>Direktorius</t>
  </si>
  <si>
    <t>Vaidas Liutikas</t>
  </si>
  <si>
    <t>Biudžetinių įstaigų buhalterinės apskaitos skyriaus vedėja</t>
  </si>
  <si>
    <t>Viktorija Kaprizkina</t>
  </si>
  <si>
    <t>P21</t>
  </si>
  <si>
    <t>P22</t>
  </si>
  <si>
    <t>P03</t>
  </si>
  <si>
    <t>P04</t>
  </si>
  <si>
    <t>P08</t>
  </si>
  <si>
    <t>P09</t>
  </si>
  <si>
    <t>P10</t>
  </si>
  <si>
    <t>P11</t>
  </si>
  <si>
    <t>P12</t>
  </si>
  <si>
    <t>P15</t>
  </si>
  <si>
    <t>P17</t>
  </si>
  <si>
    <t>P18</t>
  </si>
</sst>
</file>

<file path=xl/styles.xml><?xml version="1.0" encoding="utf-8"?>
<styleSheet xmlns="http://schemas.openxmlformats.org/spreadsheetml/2006/main">
  <fonts count="49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  <font>
      <sz val="10"/>
      <name val="Arial"/>
    </font>
    <font>
      <sz val="11"/>
      <name val="Arial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</font>
    <font>
      <b/>
      <sz val="12"/>
      <name val="Times New Roman"/>
      <family val="1"/>
      <charset val="186"/>
    </font>
    <font>
      <b/>
      <sz val="12"/>
      <name val="Arial"/>
    </font>
    <font>
      <i/>
      <sz val="11"/>
      <name val="TimesNewRoman,Bold"/>
    </font>
    <font>
      <sz val="11"/>
      <name val="TimesNewRoman,Bold"/>
    </font>
    <font>
      <u/>
      <sz val="11"/>
      <name val="TimesNewRoman,Bold"/>
      <charset val="186"/>
    </font>
    <font>
      <b/>
      <sz val="11"/>
      <name val="TimesNewRoman,Bold"/>
    </font>
    <font>
      <sz val="12"/>
      <name val="TimesNewRoman,Bold"/>
    </font>
    <font>
      <b/>
      <sz val="12"/>
      <color indexed="8"/>
      <name val="Times New Roman"/>
      <family val="1"/>
      <charset val="186"/>
    </font>
    <font>
      <sz val="9"/>
      <color indexed="8"/>
      <name val="Tahoma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b/>
      <strike/>
      <sz val="11"/>
      <name val="Times New Roman"/>
      <family val="1"/>
      <charset val="186"/>
    </font>
    <font>
      <b/>
      <sz val="9"/>
      <color indexed="8"/>
      <name val="Tahoma"/>
      <family val="2"/>
      <charset val="186"/>
    </font>
    <font>
      <b/>
      <sz val="12"/>
      <name val="Times New Roman"/>
      <family val="1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41" fillId="0" borderId="0"/>
  </cellStyleXfs>
  <cellXfs count="205">
    <xf numFmtId="0" fontId="0" fillId="0" borderId="0" xfId="0"/>
    <xf numFmtId="0" fontId="18" fillId="33" borderId="0" xfId="0" applyFont="1" applyFill="1" applyAlignment="1">
      <alignment vertical="center"/>
    </xf>
    <xf numFmtId="0" fontId="20" fillId="0" borderId="0" xfId="0" applyFont="1"/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27" fillId="0" borderId="0" xfId="42" applyAlignment="1">
      <alignment vertical="center"/>
    </xf>
    <xf numFmtId="0" fontId="28" fillId="0" borderId="0" xfId="42" applyFont="1" applyAlignment="1">
      <alignment vertical="center"/>
    </xf>
    <xf numFmtId="0" fontId="18" fillId="0" borderId="0" xfId="42" applyFont="1" applyAlignment="1">
      <alignment horizontal="center" vertical="top" wrapText="1"/>
    </xf>
    <xf numFmtId="0" fontId="27" fillId="0" borderId="0" xfId="42" applyAlignment="1">
      <alignment vertical="center" wrapText="1"/>
    </xf>
    <xf numFmtId="0" fontId="30" fillId="0" borderId="0" xfId="42" applyFont="1" applyAlignment="1">
      <alignment vertical="center"/>
    </xf>
    <xf numFmtId="0" fontId="29" fillId="0" borderId="0" xfId="42" applyFont="1" applyAlignment="1">
      <alignment vertical="center"/>
    </xf>
    <xf numFmtId="0" fontId="30" fillId="0" borderId="0" xfId="42" applyFont="1" applyAlignment="1">
      <alignment horizontal="left" vertical="center"/>
    </xf>
    <xf numFmtId="0" fontId="29" fillId="0" borderId="0" xfId="43" applyFont="1" applyAlignment="1">
      <alignment vertical="center"/>
    </xf>
    <xf numFmtId="0" fontId="29" fillId="0" borderId="0" xfId="43" applyFont="1" applyAlignment="1">
      <alignment horizontal="center" vertical="center"/>
    </xf>
    <xf numFmtId="0" fontId="18" fillId="33" borderId="0" xfId="43" applyFont="1" applyFill="1" applyAlignment="1">
      <alignment vertical="center" wrapText="1"/>
    </xf>
    <xf numFmtId="0" fontId="42" fillId="0" borderId="0" xfId="43" applyFont="1"/>
    <xf numFmtId="0" fontId="41" fillId="0" borderId="0" xfId="43"/>
    <xf numFmtId="4" fontId="29" fillId="0" borderId="0" xfId="43" applyNumberFormat="1" applyFont="1" applyAlignment="1">
      <alignment vertical="center"/>
    </xf>
    <xf numFmtId="4" fontId="32" fillId="34" borderId="11" xfId="43" applyNumberFormat="1" applyFont="1" applyFill="1" applyBorder="1" applyAlignment="1">
      <alignment horizontal="center" vertical="center" wrapText="1"/>
    </xf>
    <xf numFmtId="0" fontId="43" fillId="34" borderId="11" xfId="43" applyFont="1" applyFill="1" applyBorder="1" applyAlignment="1">
      <alignment horizontal="left" vertical="center" wrapText="1"/>
    </xf>
    <xf numFmtId="0" fontId="43" fillId="34" borderId="11" xfId="43" applyFont="1" applyFill="1" applyBorder="1" applyAlignment="1">
      <alignment horizontal="center" vertical="center" wrapText="1"/>
    </xf>
    <xf numFmtId="4" fontId="30" fillId="0" borderId="11" xfId="43" applyNumberFormat="1" applyFont="1" applyBorder="1" applyAlignment="1">
      <alignment horizontal="center" vertical="center" wrapText="1"/>
    </xf>
    <xf numFmtId="0" fontId="29" fillId="0" borderId="11" xfId="43" applyFont="1" applyBorder="1" applyAlignment="1">
      <alignment horizontal="left" vertical="center" wrapText="1"/>
    </xf>
    <xf numFmtId="0" fontId="29" fillId="0" borderId="11" xfId="43" applyFont="1" applyBorder="1" applyAlignment="1">
      <alignment horizontal="center" vertical="center" wrapText="1"/>
    </xf>
    <xf numFmtId="4" fontId="44" fillId="0" borderId="0" xfId="43" applyNumberFormat="1" applyFont="1" applyAlignment="1">
      <alignment vertical="center"/>
    </xf>
    <xf numFmtId="0" fontId="18" fillId="0" borderId="11" xfId="43" applyFont="1" applyBorder="1" applyAlignment="1">
      <alignment horizontal="center" vertical="center" wrapText="1"/>
    </xf>
    <xf numFmtId="49" fontId="18" fillId="0" borderId="16" xfId="43" applyNumberFormat="1" applyFont="1" applyBorder="1" applyAlignment="1">
      <alignment horizontal="center" vertical="center" wrapText="1"/>
    </xf>
    <xf numFmtId="0" fontId="43" fillId="0" borderId="13" xfId="43" applyFont="1" applyBorder="1" applyAlignment="1">
      <alignment horizontal="center" vertical="center" wrapText="1"/>
    </xf>
    <xf numFmtId="0" fontId="43" fillId="0" borderId="11" xfId="43" applyFont="1" applyBorder="1" applyAlignment="1">
      <alignment horizontal="center" vertical="center" wrapText="1"/>
    </xf>
    <xf numFmtId="0" fontId="43" fillId="0" borderId="0" xfId="43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33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33" borderId="0" xfId="0" applyFont="1" applyFill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33" borderId="18" xfId="0" applyFill="1" applyBorder="1" applyAlignment="1">
      <alignment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16" fontId="18" fillId="33" borderId="19" xfId="0" applyNumberFormat="1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left" vertical="center" wrapText="1"/>
    </xf>
    <xf numFmtId="0" fontId="19" fillId="33" borderId="25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/>
    </xf>
    <xf numFmtId="0" fontId="19" fillId="33" borderId="22" xfId="0" applyFont="1" applyFill="1" applyBorder="1" applyAlignment="1">
      <alignment horizontal="left" vertical="center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6" xfId="0" applyFont="1" applyFill="1" applyBorder="1" applyAlignment="1">
      <alignment horizontal="left" vertical="center" wrapText="1"/>
    </xf>
    <xf numFmtId="0" fontId="18" fillId="33" borderId="26" xfId="0" applyFont="1" applyFill="1" applyBorder="1" applyAlignment="1">
      <alignment horizontal="left" vertical="center"/>
    </xf>
    <xf numFmtId="0" fontId="18" fillId="33" borderId="27" xfId="0" applyFont="1" applyFill="1" applyBorder="1" applyAlignment="1">
      <alignment horizontal="left" vertical="center"/>
    </xf>
    <xf numFmtId="0" fontId="18" fillId="33" borderId="25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left" vertical="center" wrapText="1"/>
    </xf>
    <xf numFmtId="0" fontId="18" fillId="33" borderId="22" xfId="0" applyFont="1" applyFill="1" applyBorder="1" applyAlignment="1">
      <alignment horizontal="left" vertical="center"/>
    </xf>
    <xf numFmtId="0" fontId="18" fillId="33" borderId="28" xfId="0" applyFont="1" applyFill="1" applyBorder="1" applyAlignment="1">
      <alignment horizontal="left" vertical="center" wrapText="1"/>
    </xf>
    <xf numFmtId="0" fontId="18" fillId="33" borderId="28" xfId="0" applyFont="1" applyFill="1" applyBorder="1" applyAlignment="1">
      <alignment horizontal="left" vertical="center"/>
    </xf>
    <xf numFmtId="0" fontId="18" fillId="33" borderId="23" xfId="0" applyFont="1" applyFill="1" applyBorder="1" applyAlignment="1">
      <alignment horizontal="left" vertical="center"/>
    </xf>
    <xf numFmtId="0" fontId="18" fillId="33" borderId="22" xfId="0" applyFont="1" applyFill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left" vertical="center"/>
    </xf>
    <xf numFmtId="0" fontId="19" fillId="33" borderId="24" xfId="0" applyFont="1" applyFill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33" borderId="24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33" borderId="21" xfId="0" applyFont="1" applyFill="1" applyBorder="1" applyAlignment="1">
      <alignment horizontal="left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33" borderId="28" xfId="0" applyFont="1" applyFill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left" vertical="center" wrapText="1"/>
    </xf>
    <xf numFmtId="0" fontId="25" fillId="33" borderId="22" xfId="0" applyFont="1" applyFill="1" applyBorder="1" applyAlignment="1">
      <alignment horizontal="left" vertical="center"/>
    </xf>
    <xf numFmtId="0" fontId="18" fillId="0" borderId="2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/>
    </xf>
    <xf numFmtId="0" fontId="19" fillId="33" borderId="22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/>
    </xf>
    <xf numFmtId="16" fontId="18" fillId="0" borderId="19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 wrapText="1"/>
    </xf>
    <xf numFmtId="49" fontId="18" fillId="33" borderId="22" xfId="0" applyNumberFormat="1" applyFont="1" applyFill="1" applyBorder="1" applyAlignment="1">
      <alignment horizontal="center" vertical="center" wrapText="1"/>
    </xf>
    <xf numFmtId="16" fontId="18" fillId="33" borderId="21" xfId="0" applyNumberFormat="1" applyFont="1" applyFill="1" applyBorder="1" applyAlignment="1">
      <alignment horizontal="center" vertical="center" wrapText="1"/>
    </xf>
    <xf numFmtId="0" fontId="25" fillId="33" borderId="28" xfId="0" applyFont="1" applyFill="1" applyBorder="1" applyAlignment="1">
      <alignment horizontal="left" vertical="center" wrapText="1"/>
    </xf>
    <xf numFmtId="0" fontId="25" fillId="33" borderId="28" xfId="0" applyFont="1" applyFill="1" applyBorder="1" applyAlignment="1">
      <alignment horizontal="left" vertical="center"/>
    </xf>
    <xf numFmtId="49" fontId="19" fillId="33" borderId="22" xfId="0" applyNumberFormat="1" applyFont="1" applyFill="1" applyBorder="1" applyAlignment="1">
      <alignment horizontal="center" vertical="center" wrapText="1"/>
    </xf>
    <xf numFmtId="2" fontId="30" fillId="0" borderId="34" xfId="42" applyNumberFormat="1" applyFont="1" applyBorder="1" applyAlignment="1">
      <alignment horizontal="right" vertical="center"/>
    </xf>
    <xf numFmtId="0" fontId="31" fillId="0" borderId="34" xfId="42" applyFont="1" applyBorder="1" applyAlignment="1">
      <alignment horizontal="center" vertical="center"/>
    </xf>
    <xf numFmtId="0" fontId="30" fillId="0" borderId="34" xfId="42" applyFont="1" applyBorder="1" applyAlignment="1">
      <alignment horizontal="left" vertical="center"/>
    </xf>
    <xf numFmtId="0" fontId="30" fillId="0" borderId="34" xfId="42" applyFont="1" applyBorder="1" applyAlignment="1">
      <alignment vertical="center"/>
    </xf>
    <xf numFmtId="0" fontId="33" fillId="0" borderId="34" xfId="42" applyFont="1" applyBorder="1" applyAlignment="1">
      <alignment horizontal="center" vertical="center"/>
    </xf>
    <xf numFmtId="0" fontId="32" fillId="0" borderId="34" xfId="42" applyFont="1" applyBorder="1" applyAlignment="1">
      <alignment horizontal="left" vertical="center"/>
    </xf>
    <xf numFmtId="0" fontId="32" fillId="0" borderId="34" xfId="42" applyFont="1" applyBorder="1" applyAlignment="1">
      <alignment vertical="center"/>
    </xf>
    <xf numFmtId="0" fontId="32" fillId="0" borderId="34" xfId="42" applyFont="1" applyBorder="1" applyAlignment="1">
      <alignment horizontal="center" vertical="center"/>
    </xf>
    <xf numFmtId="0" fontId="30" fillId="0" borderId="34" xfId="42" applyFont="1" applyBorder="1" applyAlignment="1">
      <alignment horizontal="center" vertical="center"/>
    </xf>
    <xf numFmtId="0" fontId="30" fillId="0" borderId="34" xfId="42" applyFont="1" applyBorder="1" applyAlignment="1">
      <alignment vertical="center" wrapText="1"/>
    </xf>
    <xf numFmtId="0" fontId="32" fillId="0" borderId="34" xfId="42" applyFont="1" applyBorder="1" applyAlignment="1">
      <alignment vertical="center" wrapText="1"/>
    </xf>
    <xf numFmtId="0" fontId="32" fillId="0" borderId="34" xfId="42" applyFont="1" applyBorder="1" applyAlignment="1">
      <alignment horizontal="center" vertical="center" wrapText="1"/>
    </xf>
    <xf numFmtId="0" fontId="47" fillId="0" borderId="34" xfId="42" applyFont="1" applyBorder="1" applyAlignment="1">
      <alignment horizontal="center" vertical="center"/>
    </xf>
    <xf numFmtId="4" fontId="32" fillId="34" borderId="38" xfId="0" applyNumberFormat="1" applyFont="1" applyFill="1" applyBorder="1" applyAlignment="1">
      <alignment horizontal="center" vertical="center" wrapText="1"/>
    </xf>
    <xf numFmtId="4" fontId="30" fillId="0" borderId="38" xfId="0" applyNumberFormat="1" applyFont="1" applyBorder="1" applyAlignment="1">
      <alignment horizontal="center" vertical="center" wrapText="1"/>
    </xf>
    <xf numFmtId="14" fontId="29" fillId="0" borderId="0" xfId="43" applyNumberFormat="1" applyFont="1" applyAlignment="1">
      <alignment vertical="center"/>
    </xf>
    <xf numFmtId="2" fontId="19" fillId="33" borderId="38" xfId="0" applyNumberFormat="1" applyFont="1" applyFill="1" applyBorder="1" applyAlignment="1">
      <alignment horizontal="right" vertical="center"/>
    </xf>
    <xf numFmtId="2" fontId="18" fillId="33" borderId="39" xfId="0" applyNumberFormat="1" applyFont="1" applyFill="1" applyBorder="1" applyAlignment="1">
      <alignment horizontal="right" vertical="center"/>
    </xf>
    <xf numFmtId="2" fontId="18" fillId="33" borderId="38" xfId="0" applyNumberFormat="1" applyFont="1" applyFill="1" applyBorder="1" applyAlignment="1">
      <alignment horizontal="right" vertical="center"/>
    </xf>
    <xf numFmtId="2" fontId="32" fillId="0" borderId="38" xfId="0" applyNumberFormat="1" applyFont="1" applyBorder="1" applyAlignment="1">
      <alignment horizontal="right" vertical="center"/>
    </xf>
    <xf numFmtId="2" fontId="30" fillId="0" borderId="38" xfId="0" applyNumberFormat="1" applyFont="1" applyBorder="1" applyAlignment="1">
      <alignment horizontal="right" vertical="center"/>
    </xf>
    <xf numFmtId="2" fontId="30" fillId="33" borderId="39" xfId="0" applyNumberFormat="1" applyFont="1" applyFill="1" applyBorder="1" applyAlignment="1">
      <alignment horizontal="right" vertical="center"/>
    </xf>
    <xf numFmtId="2" fontId="30" fillId="0" borderId="38" xfId="0" applyNumberFormat="1" applyFont="1" applyBorder="1" applyAlignment="1">
      <alignment horizontal="right" vertical="center" wrapText="1"/>
    </xf>
    <xf numFmtId="2" fontId="27" fillId="0" borderId="0" xfId="42" applyNumberFormat="1" applyAlignment="1">
      <alignment vertical="center"/>
    </xf>
    <xf numFmtId="0" fontId="48" fillId="0" borderId="34" xfId="42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33" borderId="22" xfId="0" applyFont="1" applyFill="1" applyBorder="1" applyAlignment="1">
      <alignment horizontal="left" vertical="center" wrapText="1"/>
    </xf>
    <xf numFmtId="0" fontId="18" fillId="33" borderId="21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8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8" xfId="0" applyFont="1" applyBorder="1" applyAlignment="1">
      <alignment horizontal="right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wrapText="1"/>
    </xf>
    <xf numFmtId="0" fontId="21" fillId="33" borderId="0" xfId="0" applyFont="1" applyFill="1" applyAlignment="1">
      <alignment vertical="center" wrapText="1"/>
    </xf>
    <xf numFmtId="0" fontId="37" fillId="0" borderId="0" xfId="42" applyFont="1" applyAlignment="1">
      <alignment horizontal="center" vertical="center"/>
    </xf>
    <xf numFmtId="0" fontId="36" fillId="0" borderId="0" xfId="42" applyFont="1" applyAlignment="1">
      <alignment horizontal="center" vertical="center"/>
    </xf>
    <xf numFmtId="0" fontId="35" fillId="0" borderId="33" xfId="42" applyFont="1" applyBorder="1" applyAlignment="1">
      <alignment horizontal="center" vertical="center"/>
    </xf>
    <xf numFmtId="0" fontId="35" fillId="0" borderId="32" xfId="42" applyFont="1" applyBorder="1" applyAlignment="1">
      <alignment horizontal="center" vertical="center"/>
    </xf>
    <xf numFmtId="0" fontId="35" fillId="0" borderId="0" xfId="42" applyFont="1" applyAlignment="1">
      <alignment horizontal="center" vertical="center"/>
    </xf>
    <xf numFmtId="0" fontId="32" fillId="0" borderId="0" xfId="42" applyFont="1" applyAlignment="1">
      <alignment horizontal="center" vertical="center"/>
    </xf>
    <xf numFmtId="0" fontId="39" fillId="0" borderId="0" xfId="42" applyFont="1" applyAlignment="1">
      <alignment horizontal="center" vertical="center"/>
    </xf>
    <xf numFmtId="0" fontId="38" fillId="0" borderId="33" xfId="42" applyFont="1" applyBorder="1" applyAlignment="1">
      <alignment horizontal="center" vertical="center"/>
    </xf>
    <xf numFmtId="0" fontId="34" fillId="0" borderId="0" xfId="42" applyFont="1" applyAlignment="1">
      <alignment horizontal="right" vertical="center"/>
    </xf>
    <xf numFmtId="0" fontId="32" fillId="0" borderId="37" xfId="42" applyFont="1" applyBorder="1" applyAlignment="1">
      <alignment horizontal="center" vertical="center" wrapText="1"/>
    </xf>
    <xf numFmtId="0" fontId="32" fillId="0" borderId="35" xfId="42" applyFont="1" applyBorder="1" applyAlignment="1">
      <alignment horizontal="center" vertical="center" wrapText="1"/>
    </xf>
    <xf numFmtId="0" fontId="32" fillId="0" borderId="36" xfId="42" applyFont="1" applyBorder="1" applyAlignment="1">
      <alignment horizontal="center" vertical="center" wrapText="1"/>
    </xf>
    <xf numFmtId="0" fontId="32" fillId="0" borderId="37" xfId="42" applyFont="1" applyBorder="1" applyAlignment="1">
      <alignment vertical="center" wrapText="1"/>
    </xf>
    <xf numFmtId="0" fontId="32" fillId="0" borderId="36" xfId="42" applyFont="1" applyBorder="1" applyAlignment="1">
      <alignment vertical="center" wrapText="1"/>
    </xf>
    <xf numFmtId="0" fontId="32" fillId="0" borderId="35" xfId="42" applyFont="1" applyBorder="1" applyAlignment="1">
      <alignment vertical="center" wrapText="1"/>
    </xf>
    <xf numFmtId="0" fontId="30" fillId="0" borderId="37" xfId="42" applyFont="1" applyBorder="1" applyAlignment="1">
      <alignment horizontal="left" vertical="center" wrapText="1"/>
    </xf>
    <xf numFmtId="0" fontId="30" fillId="0" borderId="36" xfId="42" applyFont="1" applyBorder="1" applyAlignment="1">
      <alignment horizontal="left" vertical="center" wrapText="1"/>
    </xf>
    <xf numFmtId="0" fontId="30" fillId="0" borderId="35" xfId="42" applyFont="1" applyBorder="1" applyAlignment="1">
      <alignment horizontal="left" vertical="center" wrapText="1"/>
    </xf>
    <xf numFmtId="0" fontId="30" fillId="0" borderId="37" xfId="42" applyFont="1" applyBorder="1" applyAlignment="1">
      <alignment vertical="center" wrapText="1"/>
    </xf>
    <xf numFmtId="0" fontId="30" fillId="0" borderId="36" xfId="42" applyFont="1" applyBorder="1" applyAlignment="1">
      <alignment vertical="center" wrapText="1"/>
    </xf>
    <xf numFmtId="0" fontId="30" fillId="0" borderId="35" xfId="42" applyFont="1" applyBorder="1" applyAlignment="1">
      <alignment vertical="center" wrapText="1"/>
    </xf>
    <xf numFmtId="0" fontId="30" fillId="0" borderId="37" xfId="42" applyFont="1" applyBorder="1" applyAlignment="1">
      <alignment horizontal="left" vertical="center"/>
    </xf>
    <xf numFmtId="0" fontId="30" fillId="0" borderId="36" xfId="42" applyFont="1" applyBorder="1" applyAlignment="1">
      <alignment horizontal="left" vertical="center"/>
    </xf>
    <xf numFmtId="0" fontId="30" fillId="0" borderId="35" xfId="42" applyFont="1" applyBorder="1" applyAlignment="1">
      <alignment horizontal="left" vertical="center"/>
    </xf>
    <xf numFmtId="0" fontId="32" fillId="0" borderId="37" xfId="42" applyFont="1" applyBorder="1" applyAlignment="1">
      <alignment horizontal="left" vertical="center"/>
    </xf>
    <xf numFmtId="0" fontId="32" fillId="0" borderId="36" xfId="42" applyFont="1" applyBorder="1" applyAlignment="1">
      <alignment horizontal="left" vertical="center"/>
    </xf>
    <xf numFmtId="0" fontId="32" fillId="0" borderId="35" xfId="42" applyFont="1" applyBorder="1" applyAlignment="1">
      <alignment horizontal="left" vertical="center"/>
    </xf>
    <xf numFmtId="0" fontId="32" fillId="0" borderId="37" xfId="42" applyFont="1" applyBorder="1" applyAlignment="1">
      <alignment vertical="center"/>
    </xf>
    <xf numFmtId="0" fontId="32" fillId="0" borderId="36" xfId="42" applyFont="1" applyBorder="1" applyAlignment="1">
      <alignment vertical="center"/>
    </xf>
    <xf numFmtId="0" fontId="32" fillId="0" borderId="35" xfId="42" applyFont="1" applyBorder="1" applyAlignment="1">
      <alignment vertical="center"/>
    </xf>
    <xf numFmtId="0" fontId="32" fillId="0" borderId="37" xfId="42" applyFont="1" applyBorder="1" applyAlignment="1">
      <alignment horizontal="left" vertical="center" wrapText="1"/>
    </xf>
    <xf numFmtId="0" fontId="32" fillId="0" borderId="36" xfId="42" applyFont="1" applyBorder="1" applyAlignment="1">
      <alignment horizontal="left" vertical="center" wrapText="1"/>
    </xf>
    <xf numFmtId="0" fontId="32" fillId="0" borderId="35" xfId="42" applyFont="1" applyBorder="1" applyAlignment="1">
      <alignment horizontal="left" vertical="center" wrapText="1"/>
    </xf>
    <xf numFmtId="0" fontId="18" fillId="0" borderId="0" xfId="42" applyFont="1" applyAlignment="1">
      <alignment horizontal="left" vertical="top" wrapText="1"/>
    </xf>
    <xf numFmtId="0" fontId="18" fillId="0" borderId="32" xfId="42" applyFont="1" applyBorder="1" applyAlignment="1">
      <alignment horizontal="center" vertical="top" wrapText="1"/>
    </xf>
    <xf numFmtId="0" fontId="29" fillId="0" borderId="10" xfId="43" applyFont="1" applyBorder="1" applyAlignment="1">
      <alignment horizontal="left" vertical="center" wrapText="1"/>
    </xf>
    <xf numFmtId="0" fontId="29" fillId="0" borderId="0" xfId="43" applyFont="1" applyAlignment="1">
      <alignment horizontal="left" vertical="center" wrapText="1"/>
    </xf>
    <xf numFmtId="0" fontId="43" fillId="0" borderId="0" xfId="43" applyFont="1" applyAlignment="1">
      <alignment horizontal="center" vertical="center"/>
    </xf>
    <xf numFmtId="0" fontId="43" fillId="0" borderId="15" xfId="43" applyFont="1" applyBorder="1" applyAlignment="1">
      <alignment horizontal="center" vertical="center" wrapText="1"/>
    </xf>
    <xf numFmtId="0" fontId="43" fillId="0" borderId="16" xfId="43" applyFont="1" applyBorder="1" applyAlignment="1">
      <alignment horizontal="center" vertical="center" wrapText="1"/>
    </xf>
    <xf numFmtId="0" fontId="43" fillId="0" borderId="12" xfId="43" applyFont="1" applyBorder="1" applyAlignment="1">
      <alignment horizontal="center" vertical="center" wrapText="1"/>
    </xf>
    <xf numFmtId="0" fontId="43" fillId="0" borderId="14" xfId="43" applyFont="1" applyBorder="1" applyAlignment="1">
      <alignment horizontal="center" vertical="center" wrapText="1"/>
    </xf>
    <xf numFmtId="0" fontId="43" fillId="0" borderId="13" xfId="43" applyFont="1" applyBorder="1" applyAlignment="1">
      <alignment horizontal="center" vertical="center" wrapText="1"/>
    </xf>
    <xf numFmtId="0" fontId="38" fillId="0" borderId="0" xfId="42" applyFont="1" applyBorder="1" applyAlignment="1">
      <alignment horizontal="center" vertical="center"/>
    </xf>
  </cellXfs>
  <cellStyles count="44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 2" xfId="42"/>
    <cellStyle name="Įprastas 3" xfId="43"/>
    <cellStyle name="Įspėjimo tekstas" xfId="14" builtinId="11" customBuiltin="1"/>
    <cellStyle name="Įvestis" xfId="9" builtinId="20" customBuiltin="1"/>
    <cellStyle name="Neutralus" xfId="8" builtinId="28" customBuiltin="1"/>
    <cellStyle name="Paprastas" xfId="0" builtinId="0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9"/>
  <sheetViews>
    <sheetView showGridLines="0" view="pageBreakPreview" topLeftCell="A61" zoomScaleNormal="100" zoomScaleSheetLayoutView="100" workbookViewId="0">
      <selection activeCell="F67" sqref="F67"/>
    </sheetView>
  </sheetViews>
  <sheetFormatPr defaultRowHeight="12.75"/>
  <cols>
    <col min="1" max="1" width="5.5703125" style="1" customWidth="1"/>
    <col min="2" max="2" width="10.5703125" style="1" customWidth="1"/>
    <col min="3" max="3" width="3.140625" style="4" customWidth="1"/>
    <col min="4" max="4" width="2.7109375" style="4" customWidth="1"/>
    <col min="5" max="5" width="59" style="4" customWidth="1"/>
    <col min="6" max="6" width="7.7109375" style="4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>
      <c r="B1" s="158" t="s">
        <v>0</v>
      </c>
      <c r="C1" s="158"/>
      <c r="D1" s="158"/>
      <c r="E1" s="158"/>
      <c r="F1" s="158"/>
      <c r="G1" s="158"/>
      <c r="H1" s="158"/>
    </row>
    <row r="2" spans="1:8">
      <c r="A2" s="2"/>
      <c r="F2" s="159" t="s">
        <v>1</v>
      </c>
      <c r="G2" s="159"/>
      <c r="H2" s="159"/>
    </row>
    <row r="3" spans="1:8">
      <c r="A3" s="2"/>
      <c r="F3" s="160" t="s">
        <v>2</v>
      </c>
      <c r="G3" s="160"/>
      <c r="H3" s="160"/>
    </row>
    <row r="4" spans="1:8">
      <c r="A4" s="2"/>
    </row>
    <row r="5" spans="1:8">
      <c r="A5" s="2"/>
      <c r="B5" s="148" t="s">
        <v>3</v>
      </c>
      <c r="C5" s="148"/>
      <c r="D5" s="148"/>
      <c r="E5" s="148"/>
      <c r="F5" s="148"/>
      <c r="G5" s="148"/>
      <c r="H5" s="148"/>
    </row>
    <row r="6" spans="1:8">
      <c r="A6" s="2"/>
      <c r="B6" s="148"/>
      <c r="C6" s="148"/>
      <c r="D6" s="148"/>
      <c r="E6" s="148"/>
      <c r="F6" s="148"/>
      <c r="G6" s="148"/>
      <c r="H6" s="148"/>
    </row>
    <row r="7" spans="1:8">
      <c r="A7" s="2"/>
      <c r="B7" s="155" t="s">
        <v>4</v>
      </c>
      <c r="C7" s="155"/>
      <c r="D7" s="155"/>
      <c r="E7" s="155"/>
      <c r="F7" s="155"/>
      <c r="G7" s="155"/>
      <c r="H7" s="155"/>
    </row>
    <row r="8" spans="1:8">
      <c r="A8" s="2"/>
      <c r="B8" s="145" t="s">
        <v>5</v>
      </c>
      <c r="C8" s="145"/>
      <c r="D8" s="145"/>
      <c r="E8" s="145"/>
      <c r="F8" s="145"/>
      <c r="G8" s="145"/>
      <c r="H8" s="145"/>
    </row>
    <row r="9" spans="1:8" ht="12.75" customHeight="1">
      <c r="A9" s="2"/>
      <c r="B9" s="155" t="s">
        <v>6</v>
      </c>
      <c r="C9" s="155"/>
      <c r="D9" s="155"/>
      <c r="E9" s="155"/>
      <c r="F9" s="155"/>
      <c r="G9" s="155"/>
      <c r="H9" s="155"/>
    </row>
    <row r="10" spans="1:8">
      <c r="A10" s="2"/>
      <c r="B10" s="140" t="s">
        <v>7</v>
      </c>
      <c r="C10" s="140"/>
      <c r="D10" s="140"/>
      <c r="E10" s="140"/>
      <c r="F10" s="140"/>
      <c r="G10" s="140"/>
      <c r="H10" s="140"/>
    </row>
    <row r="11" spans="1:8">
      <c r="A11" s="2"/>
      <c r="B11" s="156"/>
      <c r="C11" s="156"/>
      <c r="D11" s="156"/>
      <c r="E11" s="156"/>
      <c r="F11" s="156"/>
      <c r="G11" s="156"/>
      <c r="H11" s="156"/>
    </row>
    <row r="12" spans="1:8">
      <c r="A12" s="2"/>
      <c r="B12" s="157"/>
      <c r="C12" s="157"/>
      <c r="D12" s="157"/>
      <c r="E12" s="157"/>
      <c r="F12" s="157"/>
    </row>
    <row r="13" spans="1:8">
      <c r="A13" s="2"/>
      <c r="B13" s="148" t="s">
        <v>8</v>
      </c>
      <c r="C13" s="148"/>
      <c r="D13" s="148"/>
      <c r="E13" s="148"/>
      <c r="F13" s="148"/>
      <c r="G13" s="148"/>
      <c r="H13" s="148"/>
    </row>
    <row r="14" spans="1:8">
      <c r="A14" s="2"/>
      <c r="B14" s="148" t="s">
        <v>9</v>
      </c>
      <c r="C14" s="148"/>
      <c r="D14" s="148"/>
      <c r="E14" s="148"/>
      <c r="F14" s="148"/>
      <c r="G14" s="148"/>
      <c r="H14" s="148"/>
    </row>
    <row r="15" spans="1:8">
      <c r="A15" s="2"/>
      <c r="B15" s="3"/>
      <c r="C15" s="5"/>
      <c r="D15" s="5"/>
      <c r="E15" s="5"/>
      <c r="F15" s="5"/>
      <c r="G15" s="6"/>
      <c r="H15" s="6"/>
    </row>
    <row r="16" spans="1:8">
      <c r="A16" s="2"/>
      <c r="B16" s="149" t="s">
        <v>137</v>
      </c>
      <c r="C16" s="149"/>
      <c r="D16" s="149"/>
      <c r="E16" s="149"/>
      <c r="F16" s="149"/>
      <c r="G16" s="149"/>
      <c r="H16" s="149"/>
    </row>
    <row r="17" spans="1:8">
      <c r="A17" s="2"/>
      <c r="B17" s="150" t="s">
        <v>10</v>
      </c>
      <c r="C17" s="150"/>
      <c r="D17" s="150"/>
      <c r="E17" s="150"/>
      <c r="F17" s="150"/>
      <c r="G17" s="150"/>
      <c r="H17" s="150"/>
    </row>
    <row r="18" spans="1:8" ht="12.75" customHeight="1">
      <c r="A18" s="2"/>
      <c r="B18" s="3"/>
      <c r="C18" s="7"/>
      <c r="D18" s="7"/>
      <c r="E18" s="151" t="s">
        <v>260</v>
      </c>
      <c r="F18" s="151"/>
      <c r="G18" s="151"/>
      <c r="H18" s="151"/>
    </row>
    <row r="19" spans="1:8" ht="67.5" customHeight="1">
      <c r="A19" s="2"/>
      <c r="B19" s="103" t="s">
        <v>11</v>
      </c>
      <c r="C19" s="152" t="s">
        <v>12</v>
      </c>
      <c r="D19" s="153"/>
      <c r="E19" s="154"/>
      <c r="F19" s="108" t="s">
        <v>13</v>
      </c>
      <c r="G19" s="41" t="s">
        <v>14</v>
      </c>
      <c r="H19" s="41" t="s">
        <v>15</v>
      </c>
    </row>
    <row r="20" spans="1:8" s="4" customFormat="1" ht="12.75" customHeight="1">
      <c r="A20" s="2"/>
      <c r="B20" s="41" t="s">
        <v>16</v>
      </c>
      <c r="C20" s="88" t="s">
        <v>17</v>
      </c>
      <c r="D20" s="47"/>
      <c r="E20" s="87"/>
      <c r="F20" s="48"/>
      <c r="G20" s="125">
        <f>SUM(G21,G27,G37,G38,G39)</f>
        <v>2862192.3199999994</v>
      </c>
      <c r="H20" s="125">
        <f>SUM(H21,H27,H37,H38,H39)</f>
        <v>2357674.2899999996</v>
      </c>
    </row>
    <row r="21" spans="1:8" s="4" customFormat="1" ht="12.75" customHeight="1">
      <c r="A21" s="2"/>
      <c r="B21" s="40" t="s">
        <v>18</v>
      </c>
      <c r="C21" s="60" t="s">
        <v>19</v>
      </c>
      <c r="D21" s="107"/>
      <c r="E21" s="106"/>
      <c r="F21" s="48" t="s">
        <v>267</v>
      </c>
      <c r="G21" s="126">
        <f>SUM(G22:G26)</f>
        <v>3062.51</v>
      </c>
      <c r="H21" s="126">
        <f>SUM(H22:H26)</f>
        <v>0</v>
      </c>
    </row>
    <row r="22" spans="1:8" s="4" customFormat="1" ht="12.75" customHeight="1">
      <c r="A22" s="2"/>
      <c r="B22" s="48" t="s">
        <v>20</v>
      </c>
      <c r="C22" s="57"/>
      <c r="D22" s="46" t="s">
        <v>21</v>
      </c>
      <c r="E22" s="77"/>
      <c r="F22" s="105"/>
      <c r="G22" s="126" t="s">
        <v>22</v>
      </c>
      <c r="H22" s="126" t="s">
        <v>22</v>
      </c>
    </row>
    <row r="23" spans="1:8" s="4" customFormat="1" ht="12.75" customHeight="1">
      <c r="A23" s="2"/>
      <c r="B23" s="48" t="s">
        <v>23</v>
      </c>
      <c r="C23" s="57"/>
      <c r="D23" s="46" t="s">
        <v>24</v>
      </c>
      <c r="E23" s="56"/>
      <c r="F23" s="42"/>
      <c r="G23" s="126">
        <v>0</v>
      </c>
      <c r="H23" s="126" t="s">
        <v>22</v>
      </c>
    </row>
    <row r="24" spans="1:8" s="4" customFormat="1" ht="12.75" customHeight="1">
      <c r="A24" s="2"/>
      <c r="B24" s="48" t="s">
        <v>25</v>
      </c>
      <c r="C24" s="57"/>
      <c r="D24" s="46" t="s">
        <v>26</v>
      </c>
      <c r="E24" s="56"/>
      <c r="F24" s="42"/>
      <c r="G24" s="126">
        <v>3062.51</v>
      </c>
      <c r="H24" s="126" t="s">
        <v>22</v>
      </c>
    </row>
    <row r="25" spans="1:8" s="4" customFormat="1" ht="12.75" customHeight="1">
      <c r="A25" s="2"/>
      <c r="B25" s="48" t="s">
        <v>27</v>
      </c>
      <c r="C25" s="57"/>
      <c r="D25" s="46" t="s">
        <v>28</v>
      </c>
      <c r="E25" s="56"/>
      <c r="F25" s="40"/>
      <c r="G25" s="126" t="s">
        <v>22</v>
      </c>
      <c r="H25" s="126" t="s">
        <v>22</v>
      </c>
    </row>
    <row r="26" spans="1:8" s="4" customFormat="1" ht="12.75" customHeight="1">
      <c r="A26" s="2"/>
      <c r="B26" s="104" t="s">
        <v>29</v>
      </c>
      <c r="C26" s="57"/>
      <c r="D26" s="78" t="s">
        <v>30</v>
      </c>
      <c r="E26" s="77"/>
      <c r="F26" s="40"/>
      <c r="G26" s="126" t="s">
        <v>22</v>
      </c>
      <c r="H26" s="126" t="s">
        <v>22</v>
      </c>
    </row>
    <row r="27" spans="1:8" s="4" customFormat="1" ht="12.75" customHeight="1">
      <c r="A27" s="2"/>
      <c r="B27" s="52" t="s">
        <v>31</v>
      </c>
      <c r="C27" s="51" t="s">
        <v>32</v>
      </c>
      <c r="D27" s="50"/>
      <c r="E27" s="49"/>
      <c r="F27" s="40" t="s">
        <v>268</v>
      </c>
      <c r="G27" s="126">
        <f>SUM(G28:G36)</f>
        <v>2859129.8099999996</v>
      </c>
      <c r="H27" s="126">
        <f>SUM(H28:H36)</f>
        <v>2357674.2899999996</v>
      </c>
    </row>
    <row r="28" spans="1:8" s="4" customFormat="1" ht="12.75" customHeight="1">
      <c r="A28" s="2"/>
      <c r="B28" s="48" t="s">
        <v>33</v>
      </c>
      <c r="C28" s="57"/>
      <c r="D28" s="46" t="s">
        <v>34</v>
      </c>
      <c r="E28" s="56"/>
      <c r="F28" s="42"/>
      <c r="G28" s="126" t="s">
        <v>22</v>
      </c>
      <c r="H28" s="126" t="s">
        <v>22</v>
      </c>
    </row>
    <row r="29" spans="1:8" s="4" customFormat="1" ht="12.75" customHeight="1">
      <c r="A29" s="2"/>
      <c r="B29" s="48" t="s">
        <v>35</v>
      </c>
      <c r="C29" s="57"/>
      <c r="D29" s="46" t="s">
        <v>36</v>
      </c>
      <c r="E29" s="56"/>
      <c r="F29" s="42"/>
      <c r="G29" s="126">
        <v>1106142.1499999999</v>
      </c>
      <c r="H29" s="126">
        <v>1109759.3999999999</v>
      </c>
    </row>
    <row r="30" spans="1:8" s="4" customFormat="1" ht="12.75" customHeight="1">
      <c r="A30" s="2"/>
      <c r="B30" s="48" t="s">
        <v>37</v>
      </c>
      <c r="C30" s="57"/>
      <c r="D30" s="46" t="s">
        <v>38</v>
      </c>
      <c r="E30" s="56"/>
      <c r="F30" s="42"/>
      <c r="G30" s="126">
        <v>619933.23</v>
      </c>
      <c r="H30" s="126">
        <v>603276.84</v>
      </c>
    </row>
    <row r="31" spans="1:8" s="4" customFormat="1" ht="12.75" customHeight="1">
      <c r="A31" s="2"/>
      <c r="B31" s="48" t="s">
        <v>39</v>
      </c>
      <c r="C31" s="57"/>
      <c r="D31" s="46" t="s">
        <v>40</v>
      </c>
      <c r="E31" s="56"/>
      <c r="F31" s="42"/>
      <c r="G31" s="126">
        <v>361821.25</v>
      </c>
      <c r="H31" s="126" t="s">
        <v>22</v>
      </c>
    </row>
    <row r="32" spans="1:8" s="4" customFormat="1" ht="12.75" customHeight="1">
      <c r="A32" s="2"/>
      <c r="B32" s="48" t="s">
        <v>41</v>
      </c>
      <c r="C32" s="57"/>
      <c r="D32" s="46" t="s">
        <v>42</v>
      </c>
      <c r="E32" s="56"/>
      <c r="F32" s="42"/>
      <c r="G32" s="126">
        <v>192258.12</v>
      </c>
      <c r="H32" s="126">
        <v>210386.19</v>
      </c>
    </row>
    <row r="33" spans="1:8" s="4" customFormat="1" ht="12.75" customHeight="1">
      <c r="A33" s="2"/>
      <c r="B33" s="48" t="s">
        <v>43</v>
      </c>
      <c r="C33" s="57"/>
      <c r="D33" s="46" t="s">
        <v>44</v>
      </c>
      <c r="E33" s="56"/>
      <c r="F33" s="42"/>
      <c r="G33" s="126">
        <v>550.09</v>
      </c>
      <c r="H33" s="126">
        <v>675.05</v>
      </c>
    </row>
    <row r="34" spans="1:8" s="4" customFormat="1" ht="12.75" customHeight="1">
      <c r="A34" s="2"/>
      <c r="B34" s="48" t="s">
        <v>45</v>
      </c>
      <c r="C34" s="57"/>
      <c r="D34" s="46" t="s">
        <v>46</v>
      </c>
      <c r="E34" s="56"/>
      <c r="F34" s="42"/>
      <c r="G34" s="126">
        <v>4004.8</v>
      </c>
      <c r="H34" s="126">
        <v>10030.44</v>
      </c>
    </row>
    <row r="35" spans="1:8" s="4" customFormat="1" ht="12.75" customHeight="1">
      <c r="A35" s="2"/>
      <c r="B35" s="48" t="s">
        <v>47</v>
      </c>
      <c r="C35" s="66"/>
      <c r="D35" s="65" t="s">
        <v>48</v>
      </c>
      <c r="E35" s="64"/>
      <c r="F35" s="42"/>
      <c r="G35" s="126" t="s">
        <v>22</v>
      </c>
      <c r="H35" s="126" t="s">
        <v>22</v>
      </c>
    </row>
    <row r="36" spans="1:8" s="4" customFormat="1" ht="12.75" customHeight="1">
      <c r="A36" s="2"/>
      <c r="B36" s="48" t="s">
        <v>49</v>
      </c>
      <c r="C36" s="57"/>
      <c r="D36" s="46" t="s">
        <v>50</v>
      </c>
      <c r="E36" s="56"/>
      <c r="F36" s="40"/>
      <c r="G36" s="126">
        <v>574420.17000000004</v>
      </c>
      <c r="H36" s="126">
        <v>423546.37</v>
      </c>
    </row>
    <row r="37" spans="1:8" s="4" customFormat="1" ht="12.75" customHeight="1">
      <c r="A37" s="2"/>
      <c r="B37" s="40" t="s">
        <v>51</v>
      </c>
      <c r="C37" s="62" t="s">
        <v>52</v>
      </c>
      <c r="D37" s="62"/>
      <c r="E37" s="89"/>
      <c r="F37" s="40"/>
      <c r="G37" s="126" t="s">
        <v>22</v>
      </c>
      <c r="H37" s="126" t="s">
        <v>22</v>
      </c>
    </row>
    <row r="38" spans="1:8" s="4" customFormat="1" ht="12.75" customHeight="1">
      <c r="A38" s="2"/>
      <c r="B38" s="40" t="s">
        <v>53</v>
      </c>
      <c r="C38" s="62" t="s">
        <v>54</v>
      </c>
      <c r="D38" s="62"/>
      <c r="E38" s="89"/>
      <c r="F38" s="42"/>
      <c r="G38" s="126" t="s">
        <v>22</v>
      </c>
      <c r="H38" s="126" t="s">
        <v>22</v>
      </c>
    </row>
    <row r="39" spans="1:8" s="4" customFormat="1" ht="12.75" customHeight="1">
      <c r="A39" s="2"/>
      <c r="B39" s="40" t="s">
        <v>55</v>
      </c>
      <c r="C39" s="62" t="s">
        <v>56</v>
      </c>
      <c r="D39" s="57"/>
      <c r="E39" s="61"/>
      <c r="F39" s="42"/>
      <c r="G39" s="126" t="s">
        <v>22</v>
      </c>
      <c r="H39" s="126" t="s">
        <v>22</v>
      </c>
    </row>
    <row r="40" spans="1:8" s="4" customFormat="1" ht="12.75" customHeight="1">
      <c r="A40" s="2"/>
      <c r="B40" s="41" t="s">
        <v>57</v>
      </c>
      <c r="C40" s="88" t="s">
        <v>58</v>
      </c>
      <c r="D40" s="47"/>
      <c r="E40" s="87"/>
      <c r="F40" s="42"/>
      <c r="G40" s="126" t="s">
        <v>22</v>
      </c>
      <c r="H40" s="126" t="s">
        <v>22</v>
      </c>
    </row>
    <row r="41" spans="1:8" s="4" customFormat="1" ht="12.75" customHeight="1">
      <c r="A41" s="2"/>
      <c r="B41" s="103" t="s">
        <v>59</v>
      </c>
      <c r="C41" s="102" t="s">
        <v>60</v>
      </c>
      <c r="D41" s="100"/>
      <c r="E41" s="101"/>
      <c r="F41" s="40"/>
      <c r="G41" s="125">
        <f>SUM(G42,G48,G49,G56,G57)</f>
        <v>159671.43000000002</v>
      </c>
      <c r="H41" s="125">
        <f>SUM(H42,H48,H49,H56,H57)</f>
        <v>105593.28</v>
      </c>
    </row>
    <row r="42" spans="1:8" s="4" customFormat="1" ht="12.75" customHeight="1">
      <c r="A42" s="2"/>
      <c r="B42" s="55" t="s">
        <v>18</v>
      </c>
      <c r="C42" s="97" t="s">
        <v>61</v>
      </c>
      <c r="D42" s="81"/>
      <c r="E42" s="96"/>
      <c r="F42" s="40" t="s">
        <v>269</v>
      </c>
      <c r="G42" s="126">
        <f>SUM(G43:G47)</f>
        <v>328.73</v>
      </c>
      <c r="H42" s="126">
        <f>SUM(H43:H47)</f>
        <v>137.61000000000001</v>
      </c>
    </row>
    <row r="43" spans="1:8" s="4" customFormat="1" ht="12.75" customHeight="1">
      <c r="A43" s="2"/>
      <c r="B43" s="67" t="s">
        <v>20</v>
      </c>
      <c r="C43" s="66"/>
      <c r="D43" s="65" t="s">
        <v>62</v>
      </c>
      <c r="E43" s="64"/>
      <c r="F43" s="42"/>
      <c r="G43" s="126" t="s">
        <v>22</v>
      </c>
      <c r="H43" s="126" t="s">
        <v>22</v>
      </c>
    </row>
    <row r="44" spans="1:8" s="4" customFormat="1" ht="12.75" customHeight="1">
      <c r="A44" s="2"/>
      <c r="B44" s="67" t="s">
        <v>23</v>
      </c>
      <c r="C44" s="66"/>
      <c r="D44" s="65" t="s">
        <v>63</v>
      </c>
      <c r="E44" s="64"/>
      <c r="F44" s="42"/>
      <c r="G44" s="126">
        <v>328.73</v>
      </c>
      <c r="H44" s="126">
        <v>137.61000000000001</v>
      </c>
    </row>
    <row r="45" spans="1:8" s="4" customFormat="1">
      <c r="A45" s="2"/>
      <c r="B45" s="67" t="s">
        <v>25</v>
      </c>
      <c r="C45" s="66"/>
      <c r="D45" s="65" t="s">
        <v>64</v>
      </c>
      <c r="E45" s="64"/>
      <c r="F45" s="42"/>
      <c r="G45" s="126" t="s">
        <v>22</v>
      </c>
      <c r="H45" s="126" t="s">
        <v>22</v>
      </c>
    </row>
    <row r="46" spans="1:8" s="4" customFormat="1">
      <c r="A46" s="2"/>
      <c r="B46" s="67" t="s">
        <v>27</v>
      </c>
      <c r="C46" s="66"/>
      <c r="D46" s="65" t="s">
        <v>65</v>
      </c>
      <c r="E46" s="64"/>
      <c r="F46" s="42"/>
      <c r="G46" s="126" t="s">
        <v>22</v>
      </c>
      <c r="H46" s="126" t="s">
        <v>22</v>
      </c>
    </row>
    <row r="47" spans="1:8" s="4" customFormat="1" ht="12.75" customHeight="1">
      <c r="A47" s="2"/>
      <c r="B47" s="67" t="s">
        <v>29</v>
      </c>
      <c r="C47" s="100"/>
      <c r="D47" s="134" t="s">
        <v>66</v>
      </c>
      <c r="E47" s="135"/>
      <c r="F47" s="42"/>
      <c r="G47" s="126" t="s">
        <v>22</v>
      </c>
      <c r="H47" s="126" t="s">
        <v>22</v>
      </c>
    </row>
    <row r="48" spans="1:8" s="4" customFormat="1" ht="12.75" customHeight="1">
      <c r="A48" s="2"/>
      <c r="B48" s="55" t="s">
        <v>31</v>
      </c>
      <c r="C48" s="99" t="s">
        <v>67</v>
      </c>
      <c r="D48" s="72"/>
      <c r="E48" s="98"/>
      <c r="F48" s="40" t="s">
        <v>270</v>
      </c>
      <c r="G48" s="126">
        <v>596.02</v>
      </c>
      <c r="H48" s="126">
        <v>0</v>
      </c>
    </row>
    <row r="49" spans="1:8" s="4" customFormat="1" ht="12.75" customHeight="1">
      <c r="A49" s="2"/>
      <c r="B49" s="55" t="s">
        <v>51</v>
      </c>
      <c r="C49" s="97" t="s">
        <v>68</v>
      </c>
      <c r="D49" s="81"/>
      <c r="E49" s="96"/>
      <c r="F49" s="40" t="s">
        <v>271</v>
      </c>
      <c r="G49" s="126">
        <f>SUM(G50:G55)</f>
        <v>149340.90000000002</v>
      </c>
      <c r="H49" s="126">
        <f>SUM(H50:H55)</f>
        <v>77424.14</v>
      </c>
    </row>
    <row r="50" spans="1:8" s="4" customFormat="1" ht="12.75" customHeight="1">
      <c r="A50" s="2"/>
      <c r="B50" s="67" t="s">
        <v>69</v>
      </c>
      <c r="C50" s="81"/>
      <c r="D50" s="95" t="s">
        <v>70</v>
      </c>
      <c r="E50" s="79"/>
      <c r="F50" s="40"/>
      <c r="G50" s="126" t="s">
        <v>22</v>
      </c>
      <c r="H50" s="126" t="s">
        <v>22</v>
      </c>
    </row>
    <row r="51" spans="1:8" s="4" customFormat="1" ht="12.75" customHeight="1">
      <c r="A51" s="2"/>
      <c r="B51" s="94" t="s">
        <v>71</v>
      </c>
      <c r="C51" s="66"/>
      <c r="D51" s="65" t="s">
        <v>72</v>
      </c>
      <c r="E51" s="54"/>
      <c r="F51" s="93"/>
      <c r="G51" s="126" t="s">
        <v>22</v>
      </c>
      <c r="H51" s="126" t="s">
        <v>22</v>
      </c>
    </row>
    <row r="52" spans="1:8" s="4" customFormat="1" ht="12.75" customHeight="1">
      <c r="A52" s="2"/>
      <c r="B52" s="67" t="s">
        <v>73</v>
      </c>
      <c r="C52" s="66"/>
      <c r="D52" s="65" t="s">
        <v>74</v>
      </c>
      <c r="E52" s="64"/>
      <c r="F52" s="40"/>
      <c r="G52" s="126">
        <v>0</v>
      </c>
      <c r="H52" s="126">
        <v>0</v>
      </c>
    </row>
    <row r="53" spans="1:8" s="4" customFormat="1" ht="12.75" customHeight="1">
      <c r="A53" s="2"/>
      <c r="B53" s="67" t="s">
        <v>75</v>
      </c>
      <c r="C53" s="66"/>
      <c r="D53" s="134" t="s">
        <v>76</v>
      </c>
      <c r="E53" s="135"/>
      <c r="F53" s="40"/>
      <c r="G53" s="126">
        <v>4428.51</v>
      </c>
      <c r="H53" s="126">
        <v>5878.36</v>
      </c>
    </row>
    <row r="54" spans="1:8" s="4" customFormat="1" ht="12.75" customHeight="1">
      <c r="A54" s="2"/>
      <c r="B54" s="67" t="s">
        <v>77</v>
      </c>
      <c r="C54" s="66"/>
      <c r="D54" s="65" t="s">
        <v>78</v>
      </c>
      <c r="E54" s="64"/>
      <c r="F54" s="40"/>
      <c r="G54" s="126">
        <v>144912.39000000001</v>
      </c>
      <c r="H54" s="126">
        <v>71545.78</v>
      </c>
    </row>
    <row r="55" spans="1:8" s="4" customFormat="1" ht="12.75" customHeight="1">
      <c r="A55" s="2"/>
      <c r="B55" s="67" t="s">
        <v>79</v>
      </c>
      <c r="C55" s="66"/>
      <c r="D55" s="65" t="s">
        <v>80</v>
      </c>
      <c r="E55" s="64"/>
      <c r="F55" s="40"/>
      <c r="G55" s="126">
        <v>0</v>
      </c>
      <c r="H55" s="126">
        <v>0</v>
      </c>
    </row>
    <row r="56" spans="1:8" s="4" customFormat="1" ht="12.75" customHeight="1">
      <c r="A56" s="2"/>
      <c r="B56" s="55" t="s">
        <v>53</v>
      </c>
      <c r="C56" s="92" t="s">
        <v>81</v>
      </c>
      <c r="D56" s="92"/>
      <c r="E56" s="91"/>
      <c r="F56" s="40"/>
      <c r="G56" s="126" t="s">
        <v>22</v>
      </c>
      <c r="H56" s="126" t="s">
        <v>22</v>
      </c>
    </row>
    <row r="57" spans="1:8" s="4" customFormat="1" ht="12.75" customHeight="1">
      <c r="A57" s="2"/>
      <c r="B57" s="55" t="s">
        <v>55</v>
      </c>
      <c r="C57" s="92" t="s">
        <v>82</v>
      </c>
      <c r="D57" s="92"/>
      <c r="E57" s="91"/>
      <c r="F57" s="40" t="s">
        <v>272</v>
      </c>
      <c r="G57" s="126">
        <v>9405.7800000000007</v>
      </c>
      <c r="H57" s="126">
        <v>28031.53</v>
      </c>
    </row>
    <row r="58" spans="1:8" s="4" customFormat="1" ht="12.75" customHeight="1">
      <c r="A58" s="2"/>
      <c r="B58" s="40"/>
      <c r="C58" s="51" t="s">
        <v>83</v>
      </c>
      <c r="D58" s="50"/>
      <c r="E58" s="49"/>
      <c r="F58" s="40"/>
      <c r="G58" s="126">
        <f>SUM(G20,G40,G41)</f>
        <v>3021863.7499999995</v>
      </c>
      <c r="H58" s="126">
        <f>SUM(H20,H40,H41)</f>
        <v>2463267.5699999994</v>
      </c>
    </row>
    <row r="59" spans="1:8" s="4" customFormat="1" ht="12.75" customHeight="1">
      <c r="A59" s="2"/>
      <c r="B59" s="41" t="s">
        <v>84</v>
      </c>
      <c r="C59" s="88" t="s">
        <v>85</v>
      </c>
      <c r="D59" s="88"/>
      <c r="E59" s="90"/>
      <c r="F59" s="40" t="s">
        <v>273</v>
      </c>
      <c r="G59" s="125">
        <f>SUM(G60:G63)</f>
        <v>2852442.2499999995</v>
      </c>
      <c r="H59" s="125">
        <f>SUM(H60:H63)</f>
        <v>2352646.4499999997</v>
      </c>
    </row>
    <row r="60" spans="1:8" s="4" customFormat="1" ht="12.75" customHeight="1">
      <c r="A60" s="2"/>
      <c r="B60" s="40" t="s">
        <v>18</v>
      </c>
      <c r="C60" s="62" t="s">
        <v>86</v>
      </c>
      <c r="D60" s="62"/>
      <c r="E60" s="89"/>
      <c r="F60" s="40"/>
      <c r="G60" s="126">
        <v>622626.31999999995</v>
      </c>
      <c r="H60" s="126">
        <v>609471.87</v>
      </c>
    </row>
    <row r="61" spans="1:8" s="4" customFormat="1" ht="12.75" customHeight="1">
      <c r="A61" s="2"/>
      <c r="B61" s="52" t="s">
        <v>31</v>
      </c>
      <c r="C61" s="51" t="s">
        <v>87</v>
      </c>
      <c r="D61" s="50"/>
      <c r="E61" s="49"/>
      <c r="F61" s="52"/>
      <c r="G61" s="126">
        <v>2102152.61</v>
      </c>
      <c r="H61" s="126">
        <v>1624723.8</v>
      </c>
    </row>
    <row r="62" spans="1:8" s="4" customFormat="1" ht="12.75" customHeight="1">
      <c r="A62" s="2"/>
      <c r="B62" s="40" t="s">
        <v>51</v>
      </c>
      <c r="C62" s="136" t="s">
        <v>88</v>
      </c>
      <c r="D62" s="137"/>
      <c r="E62" s="138"/>
      <c r="F62" s="40"/>
      <c r="G62" s="126">
        <v>122636.63</v>
      </c>
      <c r="H62" s="126">
        <v>114892.4</v>
      </c>
    </row>
    <row r="63" spans="1:8" s="4" customFormat="1" ht="12.75" customHeight="1">
      <c r="A63" s="2"/>
      <c r="B63" s="40" t="s">
        <v>89</v>
      </c>
      <c r="C63" s="62" t="s">
        <v>90</v>
      </c>
      <c r="D63" s="57"/>
      <c r="E63" s="61"/>
      <c r="F63" s="40"/>
      <c r="G63" s="126">
        <v>5026.6899999999996</v>
      </c>
      <c r="H63" s="126">
        <v>3558.38</v>
      </c>
    </row>
    <row r="64" spans="1:8" s="4" customFormat="1" ht="12.75" customHeight="1">
      <c r="A64" s="2"/>
      <c r="B64" s="41" t="s">
        <v>91</v>
      </c>
      <c r="C64" s="88" t="s">
        <v>92</v>
      </c>
      <c r="D64" s="47"/>
      <c r="E64" s="87"/>
      <c r="F64" s="40"/>
      <c r="G64" s="125">
        <f>SUM(G65,G69)</f>
        <v>150159.80000000002</v>
      </c>
      <c r="H64" s="125">
        <f>SUM(H65,H69)</f>
        <v>106671.58999999998</v>
      </c>
    </row>
    <row r="65" spans="1:8" s="4" customFormat="1" ht="12.75" customHeight="1">
      <c r="A65" s="2"/>
      <c r="B65" s="40" t="s">
        <v>18</v>
      </c>
      <c r="C65" s="60" t="s">
        <v>93</v>
      </c>
      <c r="D65" s="59"/>
      <c r="E65" s="58"/>
      <c r="F65" s="40" t="s">
        <v>274</v>
      </c>
      <c r="G65" s="126">
        <f>SUM(G66:G68)</f>
        <v>6276.73</v>
      </c>
      <c r="H65" s="126">
        <f>SUM(H66:H68)</f>
        <v>6276.73</v>
      </c>
    </row>
    <row r="66" spans="1:8" s="4" customFormat="1">
      <c r="A66" s="2"/>
      <c r="B66" s="48" t="s">
        <v>20</v>
      </c>
      <c r="C66" s="84"/>
      <c r="D66" s="46" t="s">
        <v>94</v>
      </c>
      <c r="E66" s="83"/>
      <c r="F66" s="40"/>
      <c r="G66" s="126" t="s">
        <v>22</v>
      </c>
      <c r="H66" s="126" t="s">
        <v>22</v>
      </c>
    </row>
    <row r="67" spans="1:8" s="4" customFormat="1" ht="12.75" customHeight="1">
      <c r="A67" s="2"/>
      <c r="B67" s="48" t="s">
        <v>23</v>
      </c>
      <c r="C67" s="57"/>
      <c r="D67" s="46" t="s">
        <v>95</v>
      </c>
      <c r="E67" s="56"/>
      <c r="F67" s="40"/>
      <c r="G67" s="126">
        <v>6276.73</v>
      </c>
      <c r="H67" s="126">
        <v>6276.73</v>
      </c>
    </row>
    <row r="68" spans="1:8" s="4" customFormat="1" ht="12.75" customHeight="1">
      <c r="A68" s="2"/>
      <c r="B68" s="48" t="s">
        <v>96</v>
      </c>
      <c r="C68" s="57"/>
      <c r="D68" s="46" t="s">
        <v>97</v>
      </c>
      <c r="E68" s="56"/>
      <c r="F68" s="42"/>
      <c r="G68" s="126" t="s">
        <v>22</v>
      </c>
      <c r="H68" s="126" t="s">
        <v>22</v>
      </c>
    </row>
    <row r="69" spans="1:8" s="34" customFormat="1" ht="12.75" customHeight="1">
      <c r="A69" s="2"/>
      <c r="B69" s="55" t="s">
        <v>31</v>
      </c>
      <c r="C69" s="86" t="s">
        <v>98</v>
      </c>
      <c r="D69" s="74"/>
      <c r="E69" s="85"/>
      <c r="F69" s="55" t="s">
        <v>275</v>
      </c>
      <c r="G69" s="126">
        <f>SUM(G70:G75,G78:G83)</f>
        <v>143883.07</v>
      </c>
      <c r="H69" s="126">
        <f>SUM(H70:H75,H78:H83)</f>
        <v>100394.85999999999</v>
      </c>
    </row>
    <row r="70" spans="1:8" s="4" customFormat="1" ht="12.75" customHeight="1">
      <c r="A70" s="2"/>
      <c r="B70" s="48" t="s">
        <v>33</v>
      </c>
      <c r="C70" s="57"/>
      <c r="D70" s="46" t="s">
        <v>99</v>
      </c>
      <c r="E70" s="77"/>
      <c r="F70" s="40"/>
      <c r="G70" s="126" t="s">
        <v>22</v>
      </c>
      <c r="H70" s="126" t="s">
        <v>22</v>
      </c>
    </row>
    <row r="71" spans="1:8" s="4" customFormat="1" ht="12.75" customHeight="1">
      <c r="A71" s="2"/>
      <c r="B71" s="48" t="s">
        <v>35</v>
      </c>
      <c r="C71" s="84"/>
      <c r="D71" s="46" t="s">
        <v>100</v>
      </c>
      <c r="E71" s="83"/>
      <c r="F71" s="40"/>
      <c r="G71" s="126" t="s">
        <v>22</v>
      </c>
      <c r="H71" s="126" t="s">
        <v>22</v>
      </c>
    </row>
    <row r="72" spans="1:8" s="4" customFormat="1">
      <c r="A72" s="2"/>
      <c r="B72" s="48" t="s">
        <v>37</v>
      </c>
      <c r="C72" s="84"/>
      <c r="D72" s="46" t="s">
        <v>101</v>
      </c>
      <c r="E72" s="83"/>
      <c r="F72" s="40"/>
      <c r="G72" s="126" t="s">
        <v>22</v>
      </c>
      <c r="H72" s="126" t="s">
        <v>22</v>
      </c>
    </row>
    <row r="73" spans="1:8" s="4" customFormat="1">
      <c r="A73" s="2"/>
      <c r="B73" s="82" t="s">
        <v>39</v>
      </c>
      <c r="C73" s="81"/>
      <c r="D73" s="80" t="s">
        <v>102</v>
      </c>
      <c r="E73" s="79"/>
      <c r="F73" s="40"/>
      <c r="G73" s="126" t="s">
        <v>22</v>
      </c>
      <c r="H73" s="126" t="s">
        <v>22</v>
      </c>
    </row>
    <row r="74" spans="1:8" s="4" customFormat="1">
      <c r="A74" s="2"/>
      <c r="B74" s="40" t="s">
        <v>41</v>
      </c>
      <c r="C74" s="78"/>
      <c r="D74" s="78" t="s">
        <v>103</v>
      </c>
      <c r="E74" s="77"/>
      <c r="F74" s="76"/>
      <c r="G74" s="126" t="s">
        <v>22</v>
      </c>
      <c r="H74" s="126" t="s">
        <v>22</v>
      </c>
    </row>
    <row r="75" spans="1:8" s="4" customFormat="1" ht="12.75" customHeight="1">
      <c r="A75" s="2"/>
      <c r="B75" s="75" t="s">
        <v>43</v>
      </c>
      <c r="C75" s="74"/>
      <c r="D75" s="73" t="s">
        <v>104</v>
      </c>
      <c r="E75" s="36"/>
      <c r="F75" s="40"/>
      <c r="G75" s="126">
        <f>SUM(G76,G77)</f>
        <v>0</v>
      </c>
      <c r="H75" s="126">
        <f>SUM(H76,H77)</f>
        <v>0</v>
      </c>
    </row>
    <row r="76" spans="1:8" s="4" customFormat="1" ht="12.75" customHeight="1">
      <c r="A76" s="2"/>
      <c r="B76" s="67" t="s">
        <v>105</v>
      </c>
      <c r="C76" s="66"/>
      <c r="D76" s="54"/>
      <c r="E76" s="64" t="s">
        <v>106</v>
      </c>
      <c r="F76" s="40"/>
      <c r="G76" s="126" t="s">
        <v>22</v>
      </c>
      <c r="H76" s="126" t="s">
        <v>22</v>
      </c>
    </row>
    <row r="77" spans="1:8" s="4" customFormat="1" ht="12.75" customHeight="1">
      <c r="A77" s="2"/>
      <c r="B77" s="67" t="s">
        <v>107</v>
      </c>
      <c r="C77" s="66"/>
      <c r="D77" s="54"/>
      <c r="E77" s="64" t="s">
        <v>108</v>
      </c>
      <c r="F77" s="42"/>
      <c r="G77" s="126" t="s">
        <v>22</v>
      </c>
      <c r="H77" s="126" t="s">
        <v>22</v>
      </c>
    </row>
    <row r="78" spans="1:8" s="4" customFormat="1" ht="12.75" customHeight="1">
      <c r="A78" s="2"/>
      <c r="B78" s="67" t="s">
        <v>45</v>
      </c>
      <c r="C78" s="72"/>
      <c r="D78" s="71" t="s">
        <v>109</v>
      </c>
      <c r="E78" s="70"/>
      <c r="F78" s="42"/>
      <c r="G78" s="126" t="s">
        <v>22</v>
      </c>
      <c r="H78" s="126" t="s">
        <v>22</v>
      </c>
    </row>
    <row r="79" spans="1:8" s="4" customFormat="1" ht="12.75" customHeight="1">
      <c r="A79" s="2"/>
      <c r="B79" s="67" t="s">
        <v>47</v>
      </c>
      <c r="C79" s="69"/>
      <c r="D79" s="65" t="s">
        <v>110</v>
      </c>
      <c r="E79" s="68"/>
      <c r="F79" s="40"/>
      <c r="G79" s="126" t="s">
        <v>22</v>
      </c>
      <c r="H79" s="126" t="s">
        <v>22</v>
      </c>
    </row>
    <row r="80" spans="1:8" s="4" customFormat="1" ht="12.75" customHeight="1">
      <c r="A80" s="2"/>
      <c r="B80" s="67" t="s">
        <v>49</v>
      </c>
      <c r="C80" s="57"/>
      <c r="D80" s="46" t="s">
        <v>111</v>
      </c>
      <c r="E80" s="56"/>
      <c r="F80" s="40"/>
      <c r="G80" s="126">
        <v>25722.05</v>
      </c>
      <c r="H80" s="126">
        <v>33770.199999999997</v>
      </c>
    </row>
    <row r="81" spans="1:8" s="4" customFormat="1" ht="12.75" customHeight="1">
      <c r="A81" s="2"/>
      <c r="B81" s="67" t="s">
        <v>112</v>
      </c>
      <c r="C81" s="57"/>
      <c r="D81" s="46" t="s">
        <v>113</v>
      </c>
      <c r="E81" s="56"/>
      <c r="F81" s="40"/>
      <c r="G81" s="126">
        <v>66416.5</v>
      </c>
      <c r="H81" s="126">
        <v>1525.1</v>
      </c>
    </row>
    <row r="82" spans="1:8" s="4" customFormat="1" ht="12.75" customHeight="1">
      <c r="A82" s="2"/>
      <c r="B82" s="48" t="s">
        <v>114</v>
      </c>
      <c r="C82" s="66"/>
      <c r="D82" s="65" t="s">
        <v>115</v>
      </c>
      <c r="E82" s="64"/>
      <c r="F82" s="40"/>
      <c r="G82" s="126">
        <v>51744.52</v>
      </c>
      <c r="H82" s="126">
        <v>65099.56</v>
      </c>
    </row>
    <row r="83" spans="1:8" s="4" customFormat="1" ht="12.75" customHeight="1">
      <c r="A83" s="2"/>
      <c r="B83" s="48" t="s">
        <v>116</v>
      </c>
      <c r="C83" s="57"/>
      <c r="D83" s="46" t="s">
        <v>117</v>
      </c>
      <c r="E83" s="56"/>
      <c r="F83" s="42"/>
      <c r="G83" s="126">
        <v>0</v>
      </c>
      <c r="H83" s="126">
        <v>0</v>
      </c>
    </row>
    <row r="84" spans="1:8" s="4" customFormat="1" ht="12.75" customHeight="1">
      <c r="A84" s="2"/>
      <c r="B84" s="41" t="s">
        <v>118</v>
      </c>
      <c r="C84" s="44" t="s">
        <v>119</v>
      </c>
      <c r="D84" s="63"/>
      <c r="E84" s="43"/>
      <c r="F84" s="42" t="s">
        <v>276</v>
      </c>
      <c r="G84" s="125">
        <f>SUM(G85,G86,G89,G90)</f>
        <v>19261.7</v>
      </c>
      <c r="H84" s="125">
        <f>SUM(H85,H86,H89,H90)</f>
        <v>3949.53</v>
      </c>
    </row>
    <row r="85" spans="1:8" s="4" customFormat="1" ht="12.75" customHeight="1">
      <c r="A85" s="2"/>
      <c r="B85" s="40" t="s">
        <v>18</v>
      </c>
      <c r="C85" s="62" t="s">
        <v>120</v>
      </c>
      <c r="D85" s="57"/>
      <c r="E85" s="61"/>
      <c r="F85" s="42"/>
      <c r="G85" s="126" t="s">
        <v>22</v>
      </c>
      <c r="H85" s="126" t="s">
        <v>22</v>
      </c>
    </row>
    <row r="86" spans="1:8" s="4" customFormat="1" ht="12.75" customHeight="1">
      <c r="A86" s="2"/>
      <c r="B86" s="40" t="s">
        <v>31</v>
      </c>
      <c r="C86" s="60" t="s">
        <v>121</v>
      </c>
      <c r="D86" s="59"/>
      <c r="E86" s="58"/>
      <c r="F86" s="40"/>
      <c r="G86" s="126">
        <f>SUM(G87,G88)</f>
        <v>0</v>
      </c>
      <c r="H86" s="126">
        <f>SUM(H87,H88)</f>
        <v>0</v>
      </c>
    </row>
    <row r="87" spans="1:8" s="4" customFormat="1" ht="12.75" customHeight="1">
      <c r="A87" s="2"/>
      <c r="B87" s="48" t="s">
        <v>33</v>
      </c>
      <c r="C87" s="57"/>
      <c r="D87" s="46" t="s">
        <v>122</v>
      </c>
      <c r="E87" s="56"/>
      <c r="F87" s="40"/>
      <c r="G87" s="126" t="s">
        <v>22</v>
      </c>
      <c r="H87" s="126" t="s">
        <v>22</v>
      </c>
    </row>
    <row r="88" spans="1:8" s="4" customFormat="1" ht="12.75" customHeight="1">
      <c r="A88" s="2"/>
      <c r="B88" s="48" t="s">
        <v>35</v>
      </c>
      <c r="C88" s="57"/>
      <c r="D88" s="46" t="s">
        <v>123</v>
      </c>
      <c r="E88" s="56"/>
      <c r="F88" s="40"/>
      <c r="G88" s="126" t="s">
        <v>22</v>
      </c>
      <c r="H88" s="126" t="s">
        <v>22</v>
      </c>
    </row>
    <row r="89" spans="1:8" s="4" customFormat="1" ht="12.75" customHeight="1">
      <c r="A89" s="2"/>
      <c r="B89" s="55" t="s">
        <v>51</v>
      </c>
      <c r="C89" s="54" t="s">
        <v>124</v>
      </c>
      <c r="D89" s="54"/>
      <c r="E89" s="53"/>
      <c r="F89" s="40"/>
      <c r="G89" s="126" t="s">
        <v>22</v>
      </c>
      <c r="H89" s="126" t="s">
        <v>22</v>
      </c>
    </row>
    <row r="90" spans="1:8" s="4" customFormat="1" ht="12.75" customHeight="1">
      <c r="A90" s="2"/>
      <c r="B90" s="52" t="s">
        <v>53</v>
      </c>
      <c r="C90" s="51" t="s">
        <v>125</v>
      </c>
      <c r="D90" s="50"/>
      <c r="E90" s="49"/>
      <c r="F90" s="40"/>
      <c r="G90" s="126">
        <f>SUM(G91:G92)</f>
        <v>19261.7</v>
      </c>
      <c r="H90" s="126">
        <f>SUM(H91:H92)</f>
        <v>3949.53</v>
      </c>
    </row>
    <row r="91" spans="1:8" s="4" customFormat="1" ht="12.75" customHeight="1">
      <c r="A91" s="2"/>
      <c r="B91" s="48" t="s">
        <v>126</v>
      </c>
      <c r="C91" s="47"/>
      <c r="D91" s="46" t="s">
        <v>127</v>
      </c>
      <c r="E91" s="45"/>
      <c r="F91" s="42"/>
      <c r="G91" s="126">
        <v>15312.17</v>
      </c>
      <c r="H91" s="126">
        <v>3949.53</v>
      </c>
    </row>
    <row r="92" spans="1:8" s="4" customFormat="1" ht="12.75" customHeight="1">
      <c r="A92" s="2"/>
      <c r="B92" s="48" t="s">
        <v>128</v>
      </c>
      <c r="C92" s="47"/>
      <c r="D92" s="46" t="s">
        <v>129</v>
      </c>
      <c r="E92" s="45"/>
      <c r="F92" s="42"/>
      <c r="G92" s="126">
        <v>3949.53</v>
      </c>
      <c r="H92" s="126" t="s">
        <v>22</v>
      </c>
    </row>
    <row r="93" spans="1:8" s="4" customFormat="1" ht="12.75" customHeight="1">
      <c r="A93" s="2"/>
      <c r="B93" s="41" t="s">
        <v>130</v>
      </c>
      <c r="C93" s="44" t="s">
        <v>131</v>
      </c>
      <c r="D93" s="43"/>
      <c r="E93" s="43"/>
      <c r="F93" s="42"/>
      <c r="G93" s="125"/>
      <c r="H93" s="125"/>
    </row>
    <row r="94" spans="1:8" s="4" customFormat="1" ht="25.5" customHeight="1">
      <c r="A94" s="2"/>
      <c r="B94" s="41"/>
      <c r="C94" s="141" t="s">
        <v>132</v>
      </c>
      <c r="D94" s="134"/>
      <c r="E94" s="135"/>
      <c r="F94" s="40"/>
      <c r="G94" s="127">
        <f>SUM(G59,G64,G84,G93)</f>
        <v>3021863.7499999995</v>
      </c>
      <c r="H94" s="127">
        <f>SUM(H59,H64,H84,H93)</f>
        <v>2463267.5699999994</v>
      </c>
    </row>
    <row r="95" spans="1:8" s="4" customFormat="1">
      <c r="A95" s="2"/>
      <c r="B95" s="35"/>
      <c r="C95" s="8"/>
      <c r="D95" s="8"/>
      <c r="E95" s="8"/>
      <c r="F95" s="8"/>
    </row>
    <row r="96" spans="1:8" s="4" customFormat="1" ht="12.75" customHeight="1">
      <c r="A96" s="2"/>
      <c r="B96" s="142" t="s">
        <v>261</v>
      </c>
      <c r="C96" s="142"/>
      <c r="D96" s="142"/>
      <c r="E96" s="142"/>
      <c r="F96" s="39"/>
      <c r="G96" s="143" t="s">
        <v>262</v>
      </c>
      <c r="H96" s="143"/>
    </row>
    <row r="97" spans="1:8" s="4" customFormat="1" ht="12.75" customHeight="1">
      <c r="A97" s="2"/>
      <c r="B97" s="144" t="s">
        <v>133</v>
      </c>
      <c r="C97" s="144"/>
      <c r="D97" s="144"/>
      <c r="E97" s="144"/>
      <c r="F97" s="4" t="s">
        <v>134</v>
      </c>
      <c r="G97" s="145" t="s">
        <v>135</v>
      </c>
      <c r="H97" s="145"/>
    </row>
    <row r="98" spans="1:8" s="4" customFormat="1">
      <c r="A98" s="2"/>
      <c r="B98" s="7"/>
      <c r="C98" s="7"/>
      <c r="D98" s="7"/>
      <c r="E98" s="7"/>
      <c r="F98" s="7"/>
      <c r="G98" s="7"/>
      <c r="H98" s="7"/>
    </row>
    <row r="99" spans="1:8" s="4" customFormat="1" ht="12.75" customHeight="1">
      <c r="A99" s="2"/>
      <c r="B99" s="146" t="s">
        <v>263</v>
      </c>
      <c r="C99" s="146"/>
      <c r="D99" s="146"/>
      <c r="E99" s="146"/>
      <c r="F99" s="38"/>
      <c r="G99" s="147" t="s">
        <v>264</v>
      </c>
      <c r="H99" s="147"/>
    </row>
    <row r="100" spans="1:8" s="4" customFormat="1" ht="12.75" customHeight="1">
      <c r="A100" s="2"/>
      <c r="B100" s="139" t="s">
        <v>136</v>
      </c>
      <c r="C100" s="139"/>
      <c r="D100" s="139"/>
      <c r="E100" s="139"/>
      <c r="F100" s="34" t="s">
        <v>134</v>
      </c>
      <c r="G100" s="140" t="s">
        <v>135</v>
      </c>
      <c r="H100" s="140"/>
    </row>
    <row r="101" spans="1:8" s="4" customFormat="1">
      <c r="A101" s="2"/>
    </row>
    <row r="102" spans="1:8" s="4" customFormat="1">
      <c r="A102" s="2"/>
    </row>
    <row r="103" spans="1:8" s="4" customFormat="1">
      <c r="A103" s="2"/>
    </row>
    <row r="104" spans="1:8" s="4" customFormat="1">
      <c r="A104" s="2"/>
    </row>
    <row r="105" spans="1:8" s="4" customFormat="1">
      <c r="A105" s="2"/>
    </row>
    <row r="106" spans="1:8" s="4" customFormat="1">
      <c r="A106" s="2"/>
    </row>
    <row r="107" spans="1:8" s="4" customFormat="1">
      <c r="A107" s="2"/>
    </row>
    <row r="108" spans="1:8" s="4" customFormat="1">
      <c r="A108" s="2"/>
    </row>
    <row r="109" spans="1:8" s="4" customFormat="1">
      <c r="A109" s="2"/>
    </row>
    <row r="110" spans="1:8" s="4" customFormat="1">
      <c r="A110" s="2"/>
    </row>
    <row r="111" spans="1:8" s="4" customFormat="1">
      <c r="A111" s="2"/>
    </row>
    <row r="112" spans="1:8" s="4" customFormat="1">
      <c r="A112" s="2"/>
    </row>
    <row r="113" spans="1:1" s="4" customFormat="1">
      <c r="A113" s="2"/>
    </row>
    <row r="114" spans="1:1" s="4" customFormat="1">
      <c r="A114" s="2"/>
    </row>
    <row r="115" spans="1:1" s="4" customFormat="1">
      <c r="A115" s="2"/>
    </row>
    <row r="116" spans="1:1" s="4" customFormat="1">
      <c r="A116" s="2"/>
    </row>
    <row r="117" spans="1:1" s="4" customFormat="1">
      <c r="A117" s="2"/>
    </row>
    <row r="118" spans="1:1" s="4" customFormat="1">
      <c r="A118" s="2"/>
    </row>
    <row r="119" spans="1:1" s="4" customFormat="1">
      <c r="A119"/>
    </row>
  </sheetData>
  <mergeCells count="27">
    <mergeCell ref="B1:H1"/>
    <mergeCell ref="F2:H2"/>
    <mergeCell ref="F3:H3"/>
    <mergeCell ref="B5:H6"/>
    <mergeCell ref="B7:H7"/>
    <mergeCell ref="B8:H8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C62:E62"/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6"/>
  <sheetViews>
    <sheetView showGridLines="0" tabSelected="1" zoomScaleNormal="100" zoomScaleSheetLayoutView="100" workbookViewId="0">
      <selection activeCell="R30" sqref="R30"/>
    </sheetView>
  </sheetViews>
  <sheetFormatPr defaultRowHeight="12.75"/>
  <cols>
    <col min="1" max="1" width="3.140625" style="9" customWidth="1"/>
    <col min="2" max="2" width="8" style="9" customWidth="1"/>
    <col min="3" max="3" width="1.5703125" style="9" hidden="1" customWidth="1"/>
    <col min="4" max="4" width="30.140625" style="9" customWidth="1"/>
    <col min="5" max="5" width="18.28515625" style="9" customWidth="1"/>
    <col min="6" max="6" width="9.140625" style="9" hidden="1" customWidth="1"/>
    <col min="7" max="7" width="11.7109375" style="9" customWidth="1"/>
    <col min="8" max="8" width="13.140625" style="9" customWidth="1"/>
    <col min="9" max="9" width="14.7109375" style="9" customWidth="1"/>
    <col min="10" max="10" width="15.85546875" style="9" customWidth="1"/>
    <col min="11" max="11" width="9.5703125" style="9" bestFit="1" customWidth="1"/>
    <col min="12" max="16384" width="9.140625" style="9"/>
  </cols>
  <sheetData>
    <row r="1" spans="2:10" ht="15.75" customHeight="1">
      <c r="E1" s="15"/>
      <c r="H1" s="14" t="s">
        <v>220</v>
      </c>
      <c r="I1" s="13"/>
      <c r="J1" s="13"/>
    </row>
    <row r="2" spans="2:10" ht="15.75" customHeight="1">
      <c r="H2" s="14" t="s">
        <v>2</v>
      </c>
      <c r="I2" s="13"/>
      <c r="J2" s="13"/>
    </row>
    <row r="3" spans="2:10" ht="15.75" customHeight="1">
      <c r="B3" s="166" t="s">
        <v>219</v>
      </c>
      <c r="C3" s="166"/>
      <c r="D3" s="166"/>
      <c r="E3" s="166"/>
      <c r="F3" s="166"/>
      <c r="G3" s="166"/>
      <c r="H3" s="166"/>
      <c r="I3" s="166"/>
      <c r="J3" s="166"/>
    </row>
    <row r="4" spans="2:10" ht="15.75" customHeight="1">
      <c r="B4" s="167" t="s">
        <v>218</v>
      </c>
      <c r="C4" s="167"/>
      <c r="D4" s="167"/>
      <c r="E4" s="167"/>
      <c r="F4" s="167"/>
      <c r="G4" s="167"/>
      <c r="H4" s="167"/>
      <c r="I4" s="167"/>
      <c r="J4" s="167"/>
    </row>
    <row r="5" spans="2:10" ht="15.75" customHeight="1">
      <c r="B5" s="168" t="s">
        <v>4</v>
      </c>
      <c r="C5" s="168"/>
      <c r="D5" s="168"/>
      <c r="E5" s="168"/>
      <c r="F5" s="168"/>
      <c r="G5" s="168"/>
      <c r="H5" s="168"/>
      <c r="I5" s="168"/>
      <c r="J5" s="168"/>
    </row>
    <row r="6" spans="2:10" ht="15" customHeight="1">
      <c r="B6" s="164" t="s">
        <v>217</v>
      </c>
      <c r="C6" s="164"/>
      <c r="D6" s="164"/>
      <c r="E6" s="164"/>
      <c r="F6" s="164"/>
      <c r="G6" s="164"/>
      <c r="H6" s="164"/>
      <c r="I6" s="164"/>
      <c r="J6" s="164"/>
    </row>
    <row r="7" spans="2:10" ht="15" customHeight="1">
      <c r="B7" s="163" t="s">
        <v>6</v>
      </c>
      <c r="C7" s="163"/>
      <c r="D7" s="163"/>
      <c r="E7" s="163"/>
      <c r="F7" s="163"/>
      <c r="G7" s="163"/>
      <c r="H7" s="163"/>
      <c r="I7" s="163"/>
      <c r="J7" s="163"/>
    </row>
    <row r="8" spans="2:10" ht="15" customHeight="1">
      <c r="B8" s="164" t="s">
        <v>216</v>
      </c>
      <c r="C8" s="164"/>
      <c r="D8" s="164"/>
      <c r="E8" s="164"/>
      <c r="F8" s="164"/>
      <c r="G8" s="164"/>
      <c r="H8" s="164"/>
      <c r="I8" s="164"/>
      <c r="J8" s="164"/>
    </row>
    <row r="9" spans="2:10" ht="15" customHeight="1">
      <c r="B9" s="165" t="s">
        <v>215</v>
      </c>
      <c r="C9" s="165"/>
      <c r="D9" s="165"/>
      <c r="E9" s="165"/>
      <c r="F9" s="165"/>
      <c r="G9" s="165"/>
      <c r="H9" s="165"/>
      <c r="I9" s="165"/>
      <c r="J9" s="165"/>
    </row>
    <row r="10" spans="2:10" ht="15" customHeight="1">
      <c r="B10" s="161" t="s">
        <v>214</v>
      </c>
      <c r="C10" s="161"/>
      <c r="D10" s="161"/>
      <c r="E10" s="161"/>
      <c r="F10" s="161"/>
      <c r="G10" s="161"/>
      <c r="H10" s="161"/>
      <c r="I10" s="161"/>
      <c r="J10" s="161"/>
    </row>
    <row r="11" spans="2:10" ht="15" customHeight="1">
      <c r="B11" s="161" t="s">
        <v>9</v>
      </c>
      <c r="C11" s="161"/>
      <c r="D11" s="161"/>
      <c r="E11" s="161"/>
      <c r="F11" s="161"/>
      <c r="G11" s="161"/>
      <c r="H11" s="161"/>
      <c r="I11" s="161"/>
      <c r="J11" s="161"/>
    </row>
    <row r="12" spans="2:10" ht="15" customHeight="1">
      <c r="B12" s="162" t="s">
        <v>137</v>
      </c>
      <c r="C12" s="162"/>
      <c r="D12" s="162"/>
      <c r="E12" s="162"/>
      <c r="F12" s="162"/>
      <c r="G12" s="162"/>
      <c r="H12" s="162"/>
      <c r="I12" s="162"/>
      <c r="J12" s="162"/>
    </row>
    <row r="13" spans="2:10" s="10" customFormat="1" ht="15" customHeight="1">
      <c r="B13" s="169" t="s">
        <v>260</v>
      </c>
      <c r="C13" s="169"/>
      <c r="D13" s="169"/>
      <c r="E13" s="169"/>
      <c r="F13" s="169"/>
      <c r="G13" s="169"/>
      <c r="H13" s="169"/>
      <c r="I13" s="169"/>
      <c r="J13" s="169"/>
    </row>
    <row r="14" spans="2:10" s="12" customFormat="1" ht="50.1" customHeight="1">
      <c r="B14" s="170" t="s">
        <v>11</v>
      </c>
      <c r="C14" s="171"/>
      <c r="D14" s="170" t="s">
        <v>12</v>
      </c>
      <c r="E14" s="172"/>
      <c r="F14" s="172"/>
      <c r="G14" s="171"/>
      <c r="H14" s="120" t="s">
        <v>213</v>
      </c>
      <c r="I14" s="120" t="s">
        <v>212</v>
      </c>
      <c r="J14" s="120" t="s">
        <v>211</v>
      </c>
    </row>
    <row r="15" spans="2:10" ht="15.75" customHeight="1">
      <c r="B15" s="119" t="s">
        <v>16</v>
      </c>
      <c r="C15" s="115" t="s">
        <v>210</v>
      </c>
      <c r="D15" s="173" t="s">
        <v>210</v>
      </c>
      <c r="E15" s="174"/>
      <c r="F15" s="174"/>
      <c r="G15" s="175"/>
      <c r="H15" s="116"/>
      <c r="I15" s="128">
        <f>SUM(I16,I21,I22)</f>
        <v>1118390.97</v>
      </c>
      <c r="J15" s="128">
        <f>SUM(J16,J21,J22)</f>
        <v>825760.79000000015</v>
      </c>
    </row>
    <row r="16" spans="2:10" ht="15.75" customHeight="1">
      <c r="B16" s="118" t="s">
        <v>18</v>
      </c>
      <c r="C16" s="111" t="s">
        <v>209</v>
      </c>
      <c r="D16" s="176" t="s">
        <v>209</v>
      </c>
      <c r="E16" s="177"/>
      <c r="F16" s="177"/>
      <c r="G16" s="178"/>
      <c r="H16" s="117"/>
      <c r="I16" s="129">
        <f>SUM(I17:I20)</f>
        <v>1048194.6499999999</v>
      </c>
      <c r="J16" s="129">
        <f>SUM(J17:J20)</f>
        <v>766690.03000000014</v>
      </c>
    </row>
    <row r="17" spans="2:11" ht="15.75" customHeight="1">
      <c r="B17" s="118" t="s">
        <v>208</v>
      </c>
      <c r="C17" s="111" t="s">
        <v>86</v>
      </c>
      <c r="D17" s="176" t="s">
        <v>86</v>
      </c>
      <c r="E17" s="177"/>
      <c r="F17" s="177"/>
      <c r="G17" s="178"/>
      <c r="H17" s="117"/>
      <c r="I17" s="130">
        <v>17758.599999999999</v>
      </c>
      <c r="J17" s="130">
        <v>13979.81</v>
      </c>
    </row>
    <row r="18" spans="2:11" ht="15.75" customHeight="1">
      <c r="B18" s="118" t="s">
        <v>207</v>
      </c>
      <c r="C18" s="112" t="s">
        <v>206</v>
      </c>
      <c r="D18" s="179" t="s">
        <v>206</v>
      </c>
      <c r="E18" s="180"/>
      <c r="F18" s="180"/>
      <c r="G18" s="181"/>
      <c r="H18" s="117"/>
      <c r="I18" s="130">
        <v>1009432.44</v>
      </c>
      <c r="J18" s="130">
        <v>739381.43</v>
      </c>
    </row>
    <row r="19" spans="2:11" ht="15.75" customHeight="1">
      <c r="B19" s="118" t="s">
        <v>205</v>
      </c>
      <c r="C19" s="111" t="s">
        <v>204</v>
      </c>
      <c r="D19" s="179" t="s">
        <v>204</v>
      </c>
      <c r="E19" s="180"/>
      <c r="F19" s="180"/>
      <c r="G19" s="181"/>
      <c r="H19" s="117"/>
      <c r="I19" s="130">
        <v>2917.83</v>
      </c>
      <c r="J19" s="130">
        <v>1533.61</v>
      </c>
    </row>
    <row r="20" spans="2:11" ht="15.75" customHeight="1">
      <c r="B20" s="118" t="s">
        <v>203</v>
      </c>
      <c r="C20" s="112" t="s">
        <v>202</v>
      </c>
      <c r="D20" s="179" t="s">
        <v>202</v>
      </c>
      <c r="E20" s="180"/>
      <c r="F20" s="180"/>
      <c r="G20" s="181"/>
      <c r="H20" s="117"/>
      <c r="I20" s="130">
        <v>18085.78</v>
      </c>
      <c r="J20" s="130">
        <v>11795.18</v>
      </c>
    </row>
    <row r="21" spans="2:11" ht="15.75" customHeight="1">
      <c r="B21" s="118" t="s">
        <v>31</v>
      </c>
      <c r="C21" s="111" t="s">
        <v>201</v>
      </c>
      <c r="D21" s="179" t="s">
        <v>201</v>
      </c>
      <c r="E21" s="180"/>
      <c r="F21" s="180"/>
      <c r="G21" s="181"/>
      <c r="H21" s="117"/>
      <c r="I21" s="129"/>
      <c r="J21" s="131"/>
    </row>
    <row r="22" spans="2:11" ht="15.75" customHeight="1">
      <c r="B22" s="118" t="s">
        <v>51</v>
      </c>
      <c r="C22" s="111" t="s">
        <v>200</v>
      </c>
      <c r="D22" s="179" t="s">
        <v>200</v>
      </c>
      <c r="E22" s="180"/>
      <c r="F22" s="180"/>
      <c r="G22" s="181"/>
      <c r="H22" s="121" t="s">
        <v>265</v>
      </c>
      <c r="I22" s="129">
        <f>SUM(I23)+SUM(I24)</f>
        <v>70196.320000000007</v>
      </c>
      <c r="J22" s="129">
        <f>SUM(J23)+SUM(J24)</f>
        <v>59070.76</v>
      </c>
    </row>
    <row r="23" spans="2:11" ht="15.75" customHeight="1">
      <c r="B23" s="118" t="s">
        <v>199</v>
      </c>
      <c r="C23" s="112" t="s">
        <v>198</v>
      </c>
      <c r="D23" s="179" t="s">
        <v>198</v>
      </c>
      <c r="E23" s="180"/>
      <c r="F23" s="180"/>
      <c r="G23" s="181"/>
      <c r="H23" s="117"/>
      <c r="I23" s="130">
        <v>70196.320000000007</v>
      </c>
      <c r="J23" s="130">
        <v>59070.76</v>
      </c>
    </row>
    <row r="24" spans="2:11" ht="15.75" customHeight="1">
      <c r="B24" s="118" t="s">
        <v>197</v>
      </c>
      <c r="C24" s="112" t="s">
        <v>196</v>
      </c>
      <c r="D24" s="179" t="s">
        <v>196</v>
      </c>
      <c r="E24" s="180"/>
      <c r="F24" s="180"/>
      <c r="G24" s="181"/>
      <c r="H24" s="117"/>
      <c r="I24" s="130" t="s">
        <v>22</v>
      </c>
      <c r="J24" s="130" t="s">
        <v>22</v>
      </c>
    </row>
    <row r="25" spans="2:11" ht="15.75" customHeight="1">
      <c r="B25" s="119" t="s">
        <v>57</v>
      </c>
      <c r="C25" s="115" t="s">
        <v>195</v>
      </c>
      <c r="D25" s="173" t="s">
        <v>195</v>
      </c>
      <c r="E25" s="174"/>
      <c r="F25" s="174"/>
      <c r="G25" s="175"/>
      <c r="H25" s="116" t="s">
        <v>266</v>
      </c>
      <c r="I25" s="128">
        <f>SUM(I26:I39)</f>
        <v>1103078.7999999998</v>
      </c>
      <c r="J25" s="128">
        <f>SUM(J26:J39)</f>
        <v>803970.00000000012</v>
      </c>
      <c r="K25" s="132"/>
    </row>
    <row r="26" spans="2:11" ht="15.75" customHeight="1">
      <c r="B26" s="118" t="s">
        <v>18</v>
      </c>
      <c r="C26" s="111" t="s">
        <v>194</v>
      </c>
      <c r="D26" s="179" t="s">
        <v>193</v>
      </c>
      <c r="E26" s="180"/>
      <c r="F26" s="180"/>
      <c r="G26" s="181"/>
      <c r="H26" s="117"/>
      <c r="I26" s="130">
        <v>593089.84</v>
      </c>
      <c r="J26" s="130">
        <v>493996.82</v>
      </c>
    </row>
    <row r="27" spans="2:11" ht="15.75" customHeight="1">
      <c r="B27" s="118" t="s">
        <v>31</v>
      </c>
      <c r="C27" s="111" t="s">
        <v>192</v>
      </c>
      <c r="D27" s="179" t="s">
        <v>191</v>
      </c>
      <c r="E27" s="180"/>
      <c r="F27" s="180"/>
      <c r="G27" s="181"/>
      <c r="H27" s="117"/>
      <c r="I27" s="130">
        <v>101722.21</v>
      </c>
      <c r="J27" s="130">
        <v>58398.37</v>
      </c>
    </row>
    <row r="28" spans="2:11" ht="15.75" customHeight="1">
      <c r="B28" s="118" t="s">
        <v>51</v>
      </c>
      <c r="C28" s="111" t="s">
        <v>190</v>
      </c>
      <c r="D28" s="179" t="s">
        <v>189</v>
      </c>
      <c r="E28" s="180"/>
      <c r="F28" s="180"/>
      <c r="G28" s="181"/>
      <c r="H28" s="117"/>
      <c r="I28" s="130">
        <v>39605.82</v>
      </c>
      <c r="J28" s="130">
        <v>57209.55</v>
      </c>
    </row>
    <row r="29" spans="2:11" ht="15.75" customHeight="1">
      <c r="B29" s="118" t="s">
        <v>53</v>
      </c>
      <c r="C29" s="111" t="s">
        <v>188</v>
      </c>
      <c r="D29" s="176" t="s">
        <v>187</v>
      </c>
      <c r="E29" s="177"/>
      <c r="F29" s="177"/>
      <c r="G29" s="178"/>
      <c r="H29" s="117"/>
      <c r="I29" s="130">
        <v>277.37</v>
      </c>
      <c r="J29" s="130">
        <v>684</v>
      </c>
    </row>
    <row r="30" spans="2:11" ht="15.75" customHeight="1">
      <c r="B30" s="118" t="s">
        <v>55</v>
      </c>
      <c r="C30" s="111" t="s">
        <v>186</v>
      </c>
      <c r="D30" s="176" t="s">
        <v>185</v>
      </c>
      <c r="E30" s="177"/>
      <c r="F30" s="177"/>
      <c r="G30" s="178"/>
      <c r="H30" s="117"/>
      <c r="I30" s="130">
        <v>32040.14</v>
      </c>
      <c r="J30" s="130">
        <v>27121.06</v>
      </c>
    </row>
    <row r="31" spans="2:11" ht="15.75" customHeight="1">
      <c r="B31" s="118" t="s">
        <v>184</v>
      </c>
      <c r="C31" s="111" t="s">
        <v>183</v>
      </c>
      <c r="D31" s="176" t="s">
        <v>182</v>
      </c>
      <c r="E31" s="177"/>
      <c r="F31" s="177"/>
      <c r="G31" s="178"/>
      <c r="H31" s="117"/>
      <c r="I31" s="130">
        <v>412.58</v>
      </c>
      <c r="J31" s="130">
        <v>403</v>
      </c>
    </row>
    <row r="32" spans="2:11" ht="15.75" customHeight="1">
      <c r="B32" s="118" t="s">
        <v>181</v>
      </c>
      <c r="C32" s="111" t="s">
        <v>180</v>
      </c>
      <c r="D32" s="176" t="s">
        <v>179</v>
      </c>
      <c r="E32" s="177"/>
      <c r="F32" s="177"/>
      <c r="G32" s="178"/>
      <c r="H32" s="117"/>
      <c r="I32" s="130">
        <v>10697.17</v>
      </c>
      <c r="J32" s="130">
        <v>9404.39</v>
      </c>
    </row>
    <row r="33" spans="2:10" ht="15.75" customHeight="1">
      <c r="B33" s="118" t="s">
        <v>178</v>
      </c>
      <c r="C33" s="111" t="s">
        <v>177</v>
      </c>
      <c r="D33" s="179" t="s">
        <v>177</v>
      </c>
      <c r="E33" s="180"/>
      <c r="F33" s="180"/>
      <c r="G33" s="181"/>
      <c r="H33" s="117"/>
      <c r="I33" s="130" t="s">
        <v>22</v>
      </c>
      <c r="J33" s="130" t="s">
        <v>22</v>
      </c>
    </row>
    <row r="34" spans="2:10" ht="15.75" customHeight="1">
      <c r="B34" s="118" t="s">
        <v>176</v>
      </c>
      <c r="C34" s="111" t="s">
        <v>175</v>
      </c>
      <c r="D34" s="176" t="s">
        <v>175</v>
      </c>
      <c r="E34" s="177"/>
      <c r="F34" s="177"/>
      <c r="G34" s="178"/>
      <c r="H34" s="117"/>
      <c r="I34" s="130">
        <v>58839.75</v>
      </c>
      <c r="J34" s="130">
        <v>33371.22</v>
      </c>
    </row>
    <row r="35" spans="2:10" ht="15.75" customHeight="1">
      <c r="B35" s="118" t="s">
        <v>174</v>
      </c>
      <c r="C35" s="111" t="s">
        <v>173</v>
      </c>
      <c r="D35" s="179" t="s">
        <v>172</v>
      </c>
      <c r="E35" s="180"/>
      <c r="F35" s="180"/>
      <c r="G35" s="181"/>
      <c r="H35" s="117"/>
      <c r="I35" s="130">
        <v>0</v>
      </c>
      <c r="J35" s="130">
        <v>2190</v>
      </c>
    </row>
    <row r="36" spans="2:10" ht="15.75" customHeight="1">
      <c r="B36" s="118" t="s">
        <v>171</v>
      </c>
      <c r="C36" s="111" t="s">
        <v>170</v>
      </c>
      <c r="D36" s="179" t="s">
        <v>169</v>
      </c>
      <c r="E36" s="180"/>
      <c r="F36" s="180"/>
      <c r="G36" s="181"/>
      <c r="H36" s="117"/>
      <c r="I36" s="130">
        <v>12542.7</v>
      </c>
      <c r="J36" s="130">
        <v>2261.71</v>
      </c>
    </row>
    <row r="37" spans="2:10" ht="15.75" customHeight="1">
      <c r="B37" s="118" t="s">
        <v>168</v>
      </c>
      <c r="C37" s="111" t="s">
        <v>167</v>
      </c>
      <c r="D37" s="179" t="s">
        <v>166</v>
      </c>
      <c r="E37" s="180"/>
      <c r="F37" s="180"/>
      <c r="G37" s="181"/>
      <c r="H37" s="117"/>
      <c r="I37" s="130" t="s">
        <v>22</v>
      </c>
      <c r="J37" s="130" t="s">
        <v>22</v>
      </c>
    </row>
    <row r="38" spans="2:10" ht="15.75" customHeight="1">
      <c r="B38" s="118" t="s">
        <v>165</v>
      </c>
      <c r="C38" s="111" t="s">
        <v>164</v>
      </c>
      <c r="D38" s="179" t="s">
        <v>163</v>
      </c>
      <c r="E38" s="180"/>
      <c r="F38" s="180"/>
      <c r="G38" s="181"/>
      <c r="H38" s="117"/>
      <c r="I38" s="130">
        <v>253851.22</v>
      </c>
      <c r="J38" s="130">
        <v>118929.88</v>
      </c>
    </row>
    <row r="39" spans="2:10" ht="15.75" customHeight="1">
      <c r="B39" s="118" t="s">
        <v>162</v>
      </c>
      <c r="C39" s="111" t="s">
        <v>161</v>
      </c>
      <c r="D39" s="182" t="s">
        <v>160</v>
      </c>
      <c r="E39" s="183"/>
      <c r="F39" s="183"/>
      <c r="G39" s="184"/>
      <c r="H39" s="117"/>
      <c r="I39" s="130" t="s">
        <v>22</v>
      </c>
      <c r="J39" s="130" t="s">
        <v>22</v>
      </c>
    </row>
    <row r="40" spans="2:10" ht="15.75" customHeight="1">
      <c r="B40" s="115" t="s">
        <v>59</v>
      </c>
      <c r="C40" s="114" t="s">
        <v>159</v>
      </c>
      <c r="D40" s="185" t="s">
        <v>159</v>
      </c>
      <c r="E40" s="186"/>
      <c r="F40" s="186"/>
      <c r="G40" s="187"/>
      <c r="H40" s="116"/>
      <c r="I40" s="128">
        <f>I15-I25</f>
        <v>15312.170000000158</v>
      </c>
      <c r="J40" s="128">
        <f>J15-J25</f>
        <v>21790.790000000037</v>
      </c>
    </row>
    <row r="41" spans="2:10" ht="15.75" customHeight="1">
      <c r="B41" s="115" t="s">
        <v>84</v>
      </c>
      <c r="C41" s="115" t="s">
        <v>158</v>
      </c>
      <c r="D41" s="188" t="s">
        <v>158</v>
      </c>
      <c r="E41" s="189"/>
      <c r="F41" s="189"/>
      <c r="G41" s="190"/>
      <c r="H41" s="113"/>
      <c r="I41" s="128">
        <f>IF(TYPE(I42)=1,I42,0)+IF(TYPE(I43)=1,I43,0)-IF(TYPE(I44)=1,I44,0)</f>
        <v>0</v>
      </c>
      <c r="J41" s="128">
        <f>IF(TYPE(J42)=1,J42,0)+IF(TYPE(J43)=1,J43,0)-IF(TYPE(J44)=1,J44,0)</f>
        <v>0</v>
      </c>
    </row>
    <row r="42" spans="2:10" ht="15.75" customHeight="1">
      <c r="B42" s="112" t="s">
        <v>157</v>
      </c>
      <c r="C42" s="111" t="s">
        <v>156</v>
      </c>
      <c r="D42" s="182" t="s">
        <v>155</v>
      </c>
      <c r="E42" s="183"/>
      <c r="F42" s="183"/>
      <c r="G42" s="184"/>
      <c r="H42" s="133"/>
      <c r="I42" s="129"/>
      <c r="J42" s="130"/>
    </row>
    <row r="43" spans="2:10" ht="15.75" customHeight="1">
      <c r="B43" s="112" t="s">
        <v>31</v>
      </c>
      <c r="C43" s="111" t="s">
        <v>154</v>
      </c>
      <c r="D43" s="182" t="s">
        <v>154</v>
      </c>
      <c r="E43" s="183"/>
      <c r="F43" s="183"/>
      <c r="G43" s="184"/>
      <c r="H43" s="110"/>
      <c r="I43" s="130"/>
      <c r="J43" s="130"/>
    </row>
    <row r="44" spans="2:10" ht="15.75" customHeight="1">
      <c r="B44" s="112" t="s">
        <v>153</v>
      </c>
      <c r="C44" s="111" t="s">
        <v>152</v>
      </c>
      <c r="D44" s="182" t="s">
        <v>151</v>
      </c>
      <c r="E44" s="183"/>
      <c r="F44" s="183"/>
      <c r="G44" s="184"/>
      <c r="H44" s="110"/>
      <c r="I44" s="130" t="s">
        <v>22</v>
      </c>
      <c r="J44" s="130" t="s">
        <v>22</v>
      </c>
    </row>
    <row r="45" spans="2:10" ht="15.75" customHeight="1">
      <c r="B45" s="115" t="s">
        <v>91</v>
      </c>
      <c r="C45" s="114" t="s">
        <v>150</v>
      </c>
      <c r="D45" s="185" t="s">
        <v>150</v>
      </c>
      <c r="E45" s="186"/>
      <c r="F45" s="186"/>
      <c r="G45" s="187"/>
      <c r="H45" s="113"/>
      <c r="I45" s="130" t="s">
        <v>22</v>
      </c>
      <c r="J45" s="130" t="s">
        <v>22</v>
      </c>
    </row>
    <row r="46" spans="2:10" ht="30" customHeight="1">
      <c r="B46" s="115" t="s">
        <v>118</v>
      </c>
      <c r="C46" s="114" t="s">
        <v>149</v>
      </c>
      <c r="D46" s="191" t="s">
        <v>149</v>
      </c>
      <c r="E46" s="192"/>
      <c r="F46" s="192"/>
      <c r="G46" s="193"/>
      <c r="H46" s="113"/>
      <c r="I46" s="130" t="s">
        <v>22</v>
      </c>
      <c r="J46" s="130" t="s">
        <v>22</v>
      </c>
    </row>
    <row r="47" spans="2:10" ht="15.75" customHeight="1">
      <c r="B47" s="115" t="s">
        <v>130</v>
      </c>
      <c r="C47" s="114" t="s">
        <v>148</v>
      </c>
      <c r="D47" s="185" t="s">
        <v>148</v>
      </c>
      <c r="E47" s="186"/>
      <c r="F47" s="186"/>
      <c r="G47" s="187"/>
      <c r="H47" s="113"/>
      <c r="I47" s="130" t="s">
        <v>22</v>
      </c>
      <c r="J47" s="130" t="s">
        <v>22</v>
      </c>
    </row>
    <row r="48" spans="2:10" ht="30" customHeight="1">
      <c r="B48" s="115" t="s">
        <v>147</v>
      </c>
      <c r="C48" s="115" t="s">
        <v>146</v>
      </c>
      <c r="D48" s="173" t="s">
        <v>146</v>
      </c>
      <c r="E48" s="174"/>
      <c r="F48" s="174"/>
      <c r="G48" s="175"/>
      <c r="H48" s="113"/>
      <c r="I48" s="128">
        <f>SUM(I40,I41,I45,I46,I47)</f>
        <v>15312.170000000158</v>
      </c>
      <c r="J48" s="128">
        <f>SUM(J40,J41,J45,J46,J47)</f>
        <v>21790.790000000037</v>
      </c>
    </row>
    <row r="49" spans="1:10" ht="15.75" customHeight="1">
      <c r="B49" s="115" t="s">
        <v>18</v>
      </c>
      <c r="C49" s="115" t="s">
        <v>145</v>
      </c>
      <c r="D49" s="188" t="s">
        <v>145</v>
      </c>
      <c r="E49" s="189"/>
      <c r="F49" s="189"/>
      <c r="G49" s="190"/>
      <c r="H49" s="113"/>
      <c r="I49" s="130" t="s">
        <v>22</v>
      </c>
      <c r="J49" s="130" t="s">
        <v>22</v>
      </c>
    </row>
    <row r="50" spans="1:10" ht="15.75" customHeight="1">
      <c r="B50" s="115" t="s">
        <v>144</v>
      </c>
      <c r="C50" s="114" t="s">
        <v>143</v>
      </c>
      <c r="D50" s="185" t="s">
        <v>143</v>
      </c>
      <c r="E50" s="186"/>
      <c r="F50" s="186"/>
      <c r="G50" s="187"/>
      <c r="H50" s="113"/>
      <c r="I50" s="128">
        <f>SUM(I48,I49)</f>
        <v>15312.170000000158</v>
      </c>
      <c r="J50" s="128">
        <f>SUM(J48,J49)</f>
        <v>21790.790000000037</v>
      </c>
    </row>
    <row r="51" spans="1:10" ht="15.75" customHeight="1">
      <c r="B51" s="112" t="s">
        <v>18</v>
      </c>
      <c r="C51" s="111" t="s">
        <v>142</v>
      </c>
      <c r="D51" s="182" t="s">
        <v>142</v>
      </c>
      <c r="E51" s="183"/>
      <c r="F51" s="183"/>
      <c r="G51" s="184"/>
      <c r="H51" s="110"/>
      <c r="I51" s="109"/>
      <c r="J51" s="109"/>
    </row>
    <row r="52" spans="1:10" ht="15.75" customHeight="1">
      <c r="B52" s="112" t="s">
        <v>31</v>
      </c>
      <c r="C52" s="111" t="s">
        <v>141</v>
      </c>
      <c r="D52" s="182" t="s">
        <v>141</v>
      </c>
      <c r="E52" s="183"/>
      <c r="F52" s="183"/>
      <c r="G52" s="184"/>
      <c r="H52" s="110"/>
      <c r="I52" s="109"/>
      <c r="J52" s="109"/>
    </row>
    <row r="53" spans="1:10" s="37" customFormat="1" ht="12.75" customHeight="1">
      <c r="A53" s="2"/>
      <c r="B53" s="142" t="s">
        <v>261</v>
      </c>
      <c r="C53" s="142"/>
      <c r="D53" s="142"/>
      <c r="E53" s="142"/>
      <c r="F53" s="39"/>
      <c r="G53" s="143"/>
      <c r="H53" s="143"/>
      <c r="I53" s="143" t="s">
        <v>262</v>
      </c>
      <c r="J53" s="143"/>
    </row>
    <row r="54" spans="1:10" s="10" customFormat="1" ht="15.75" customHeight="1">
      <c r="B54" s="194" t="s">
        <v>140</v>
      </c>
      <c r="C54" s="194"/>
      <c r="D54" s="194"/>
      <c r="E54" s="194"/>
      <c r="F54" s="194"/>
      <c r="G54" s="194"/>
      <c r="H54" s="11" t="s">
        <v>134</v>
      </c>
      <c r="I54" s="195" t="s">
        <v>135</v>
      </c>
      <c r="J54" s="195"/>
    </row>
    <row r="55" spans="1:10" s="37" customFormat="1" ht="12.75" customHeight="1">
      <c r="A55" s="2"/>
      <c r="B55" s="146" t="s">
        <v>263</v>
      </c>
      <c r="C55" s="146"/>
      <c r="D55" s="146"/>
      <c r="E55" s="146"/>
      <c r="F55" s="38"/>
      <c r="G55" s="147"/>
      <c r="H55" s="147"/>
      <c r="I55" s="147" t="s">
        <v>264</v>
      </c>
      <c r="J55" s="147"/>
    </row>
    <row r="56" spans="1:10" s="10" customFormat="1" ht="12" customHeight="1">
      <c r="B56" s="194" t="s">
        <v>139</v>
      </c>
      <c r="C56" s="194"/>
      <c r="D56" s="194"/>
      <c r="E56" s="194"/>
      <c r="F56" s="194"/>
      <c r="G56" s="194"/>
      <c r="H56" s="11" t="s">
        <v>138</v>
      </c>
      <c r="I56" s="195" t="s">
        <v>135</v>
      </c>
      <c r="J56" s="195"/>
    </row>
  </sheetData>
  <mergeCells count="61">
    <mergeCell ref="I56:J56"/>
    <mergeCell ref="D52:G52"/>
    <mergeCell ref="I53:J53"/>
    <mergeCell ref="B54:G54"/>
    <mergeCell ref="I54:J54"/>
    <mergeCell ref="I55:J55"/>
    <mergeCell ref="B53:E53"/>
    <mergeCell ref="G53:H53"/>
    <mergeCell ref="B55:E55"/>
    <mergeCell ref="G55:H55"/>
    <mergeCell ref="D48:G48"/>
    <mergeCell ref="D49:G49"/>
    <mergeCell ref="D50:G50"/>
    <mergeCell ref="D51:G51"/>
    <mergeCell ref="B56:G56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D28:G28"/>
    <mergeCell ref="D29:G29"/>
    <mergeCell ref="D30:G30"/>
    <mergeCell ref="D31:G31"/>
    <mergeCell ref="D32:G32"/>
    <mergeCell ref="D23:G23"/>
    <mergeCell ref="D24:G24"/>
    <mergeCell ref="D25:G25"/>
    <mergeCell ref="D26:G26"/>
    <mergeCell ref="D27:G27"/>
    <mergeCell ref="D18:G18"/>
    <mergeCell ref="D19:G19"/>
    <mergeCell ref="D20:G20"/>
    <mergeCell ref="D21:G21"/>
    <mergeCell ref="D22:G22"/>
    <mergeCell ref="B14:C14"/>
    <mergeCell ref="D14:G14"/>
    <mergeCell ref="D15:G15"/>
    <mergeCell ref="D16:G16"/>
    <mergeCell ref="D17:G17"/>
    <mergeCell ref="B3:J3"/>
    <mergeCell ref="B4:J4"/>
    <mergeCell ref="B5:J5"/>
    <mergeCell ref="B6:J6"/>
    <mergeCell ref="B13:J13"/>
    <mergeCell ref="B11:J11"/>
    <mergeCell ref="B12:J12"/>
    <mergeCell ref="B7:J7"/>
    <mergeCell ref="B8:J8"/>
    <mergeCell ref="B9:J9"/>
    <mergeCell ref="B10:J10"/>
  </mergeCells>
  <printOptions horizontalCentered="1"/>
  <pageMargins left="1.1811023622047245" right="0.39370078740157483" top="0.78740157480314965" bottom="0.39370078740157483" header="0.51181102362204722" footer="0.51181102362204722"/>
  <pageSetup paperSize="9" scale="69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6"/>
  <sheetViews>
    <sheetView showGridLines="0" zoomScale="80" zoomScaleSheetLayoutView="75" workbookViewId="0">
      <selection activeCell="P16" sqref="P16"/>
    </sheetView>
  </sheetViews>
  <sheetFormatPr defaultRowHeight="15" customHeight="1"/>
  <cols>
    <col min="1" max="1" width="6" style="17" customWidth="1"/>
    <col min="2" max="2" width="32.85546875" style="16" customWidth="1"/>
    <col min="3" max="10" width="15.7109375" style="16" customWidth="1"/>
    <col min="11" max="11" width="13.140625" style="16" customWidth="1"/>
    <col min="12" max="13" width="15.7109375" style="16" customWidth="1"/>
    <col min="14" max="14" width="20.28515625" style="16" customWidth="1"/>
    <col min="15" max="16384" width="9.140625" style="16"/>
  </cols>
  <sheetData>
    <row r="1" spans="1:14" ht="15" customHeight="1">
      <c r="I1" s="16" t="s">
        <v>259</v>
      </c>
    </row>
    <row r="2" spans="1:14" ht="15" customHeight="1">
      <c r="A2" s="198" t="s">
        <v>258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4" ht="14.25" customHeight="1">
      <c r="A3" s="198" t="s">
        <v>257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14" s="9" customFormat="1" ht="15.75" customHeight="1">
      <c r="A4" s="204" t="s">
        <v>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</row>
    <row r="5" spans="1:14" ht="15" customHeight="1">
      <c r="A5" s="198" t="s">
        <v>256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4" ht="20.25" customHeight="1">
      <c r="G6" s="124">
        <v>45199</v>
      </c>
    </row>
    <row r="7" spans="1:14" ht="15" customHeight="1">
      <c r="A7" s="199" t="s">
        <v>11</v>
      </c>
      <c r="B7" s="199" t="s">
        <v>255</v>
      </c>
      <c r="C7" s="199" t="s">
        <v>254</v>
      </c>
      <c r="D7" s="201" t="s">
        <v>253</v>
      </c>
      <c r="E7" s="202"/>
      <c r="F7" s="202"/>
      <c r="G7" s="202"/>
      <c r="H7" s="202"/>
      <c r="I7" s="202"/>
      <c r="J7" s="202"/>
      <c r="K7" s="202"/>
      <c r="L7" s="203"/>
      <c r="M7" s="199" t="s">
        <v>252</v>
      </c>
    </row>
    <row r="8" spans="1:14" ht="123" customHeight="1">
      <c r="A8" s="200"/>
      <c r="B8" s="200"/>
      <c r="C8" s="200"/>
      <c r="D8" s="32" t="s">
        <v>251</v>
      </c>
      <c r="E8" s="32" t="s">
        <v>250</v>
      </c>
      <c r="F8" s="32" t="s">
        <v>249</v>
      </c>
      <c r="G8" s="32" t="s">
        <v>248</v>
      </c>
      <c r="H8" s="32" t="s">
        <v>247</v>
      </c>
      <c r="I8" s="33" t="s">
        <v>246</v>
      </c>
      <c r="J8" s="32" t="s">
        <v>245</v>
      </c>
      <c r="K8" s="32" t="s">
        <v>244</v>
      </c>
      <c r="L8" s="31" t="s">
        <v>243</v>
      </c>
      <c r="M8" s="200"/>
    </row>
    <row r="9" spans="1:14" ht="15" customHeight="1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30" t="s">
        <v>242</v>
      </c>
      <c r="L9" s="29">
        <v>12</v>
      </c>
      <c r="M9" s="29">
        <v>13</v>
      </c>
    </row>
    <row r="10" spans="1:14" ht="71.25" customHeight="1">
      <c r="A10" s="24" t="s">
        <v>241</v>
      </c>
      <c r="B10" s="23" t="s">
        <v>240</v>
      </c>
      <c r="C10" s="22">
        <f t="shared" ref="C10:L10" si="0">SUM(C11:C12)</f>
        <v>609471.87</v>
      </c>
      <c r="D10" s="22">
        <f t="shared" si="0"/>
        <v>15790.35</v>
      </c>
      <c r="E10" s="22">
        <f t="shared" si="0"/>
        <v>0</v>
      </c>
      <c r="F10" s="22">
        <f t="shared" si="0"/>
        <v>15122.7</v>
      </c>
      <c r="G10" s="22">
        <f t="shared" si="0"/>
        <v>0</v>
      </c>
      <c r="H10" s="22">
        <f t="shared" si="0"/>
        <v>0</v>
      </c>
      <c r="I10" s="22">
        <f t="shared" si="0"/>
        <v>-17758.599999999999</v>
      </c>
      <c r="J10" s="22">
        <f t="shared" si="0"/>
        <v>0</v>
      </c>
      <c r="K10" s="22">
        <f t="shared" si="0"/>
        <v>0</v>
      </c>
      <c r="L10" s="22">
        <f t="shared" si="0"/>
        <v>0</v>
      </c>
      <c r="M10" s="22">
        <f t="shared" ref="M10:M22" si="1">SUM(C10:L10)</f>
        <v>622626.31999999995</v>
      </c>
      <c r="N10" s="21"/>
    </row>
    <row r="11" spans="1:14" ht="15" customHeight="1">
      <c r="A11" s="27" t="s">
        <v>239</v>
      </c>
      <c r="B11" s="26" t="s">
        <v>226</v>
      </c>
      <c r="C11" s="25">
        <v>609471.87</v>
      </c>
      <c r="D11" s="25">
        <v>0</v>
      </c>
      <c r="E11" s="25">
        <v>15790.35</v>
      </c>
      <c r="F11" s="25">
        <v>15122.7</v>
      </c>
      <c r="G11" s="25" t="s">
        <v>22</v>
      </c>
      <c r="H11" s="25" t="s">
        <v>22</v>
      </c>
      <c r="I11" s="25">
        <v>-17758.599999999999</v>
      </c>
      <c r="J11" s="25" t="s">
        <v>22</v>
      </c>
      <c r="K11" s="25" t="s">
        <v>22</v>
      </c>
      <c r="L11" s="25" t="s">
        <v>22</v>
      </c>
      <c r="M11" s="25">
        <f t="shared" si="1"/>
        <v>622626.31999999995</v>
      </c>
      <c r="N11" s="28"/>
    </row>
    <row r="12" spans="1:14" ht="15" customHeight="1">
      <c r="A12" s="27" t="s">
        <v>238</v>
      </c>
      <c r="B12" s="26" t="s">
        <v>224</v>
      </c>
      <c r="C12" s="25">
        <v>0</v>
      </c>
      <c r="D12" s="25">
        <v>15790.35</v>
      </c>
      <c r="E12" s="25">
        <v>-15790.35</v>
      </c>
      <c r="F12" s="25" t="s">
        <v>22</v>
      </c>
      <c r="G12" s="25" t="s">
        <v>22</v>
      </c>
      <c r="H12" s="25" t="s">
        <v>22</v>
      </c>
      <c r="I12" s="25" t="s">
        <v>22</v>
      </c>
      <c r="J12" s="25" t="s">
        <v>22</v>
      </c>
      <c r="K12" s="25" t="s">
        <v>22</v>
      </c>
      <c r="L12" s="25" t="s">
        <v>22</v>
      </c>
      <c r="M12" s="25">
        <f t="shared" si="1"/>
        <v>0</v>
      </c>
      <c r="N12" s="21"/>
    </row>
    <row r="13" spans="1:14" ht="74.25" customHeight="1">
      <c r="A13" s="24" t="s">
        <v>237</v>
      </c>
      <c r="B13" s="23" t="s">
        <v>236</v>
      </c>
      <c r="C13" s="22">
        <f t="shared" ref="C13:L13" si="2">SUM(C14:C15)</f>
        <v>1624723.8</v>
      </c>
      <c r="D13" s="22">
        <f t="shared" si="2"/>
        <v>1357920.0299999998</v>
      </c>
      <c r="E13" s="22">
        <f t="shared" si="2"/>
        <v>0</v>
      </c>
      <c r="F13" s="22">
        <f t="shared" si="2"/>
        <v>69968.08</v>
      </c>
      <c r="G13" s="22">
        <f t="shared" si="2"/>
        <v>0</v>
      </c>
      <c r="H13" s="22">
        <f t="shared" si="2"/>
        <v>0</v>
      </c>
      <c r="I13" s="122">
        <f t="shared" si="2"/>
        <v>-950459.29999999993</v>
      </c>
      <c r="J13" s="22">
        <f t="shared" si="2"/>
        <v>0</v>
      </c>
      <c r="K13" s="22">
        <f t="shared" si="2"/>
        <v>0</v>
      </c>
      <c r="L13" s="22">
        <f t="shared" si="2"/>
        <v>0</v>
      </c>
      <c r="M13" s="22">
        <f t="shared" si="1"/>
        <v>2102152.6100000003</v>
      </c>
      <c r="N13" s="21"/>
    </row>
    <row r="14" spans="1:14" ht="15" customHeight="1">
      <c r="A14" s="27" t="s">
        <v>235</v>
      </c>
      <c r="B14" s="26" t="s">
        <v>226</v>
      </c>
      <c r="C14" s="25">
        <v>1624723.8</v>
      </c>
      <c r="D14" s="25">
        <v>562850.32999999996</v>
      </c>
      <c r="E14" s="25">
        <v>2958</v>
      </c>
      <c r="F14" s="25">
        <v>69968.08</v>
      </c>
      <c r="G14" s="25" t="s">
        <v>22</v>
      </c>
      <c r="H14" s="25" t="s">
        <v>22</v>
      </c>
      <c r="I14" s="123">
        <v>-158382.6</v>
      </c>
      <c r="J14" s="25" t="s">
        <v>22</v>
      </c>
      <c r="K14" s="25" t="s">
        <v>22</v>
      </c>
      <c r="L14" s="25">
        <v>0</v>
      </c>
      <c r="M14" s="25">
        <f t="shared" si="1"/>
        <v>2102117.61</v>
      </c>
      <c r="N14" s="21"/>
    </row>
    <row r="15" spans="1:14" ht="15" customHeight="1">
      <c r="A15" s="27" t="s">
        <v>234</v>
      </c>
      <c r="B15" s="26" t="s">
        <v>224</v>
      </c>
      <c r="C15" s="25">
        <v>0</v>
      </c>
      <c r="D15" s="25">
        <v>795069.7</v>
      </c>
      <c r="E15" s="25">
        <v>-2958</v>
      </c>
      <c r="F15" s="25" t="s">
        <v>22</v>
      </c>
      <c r="G15" s="25" t="s">
        <v>22</v>
      </c>
      <c r="H15" s="25" t="s">
        <v>22</v>
      </c>
      <c r="I15" s="123">
        <v>-792076.7</v>
      </c>
      <c r="J15" s="25" t="s">
        <v>22</v>
      </c>
      <c r="K15" s="25" t="s">
        <v>22</v>
      </c>
      <c r="L15" s="25">
        <v>0</v>
      </c>
      <c r="M15" s="25">
        <f t="shared" si="1"/>
        <v>35</v>
      </c>
      <c r="N15" s="21"/>
    </row>
    <row r="16" spans="1:14" ht="114.75" customHeight="1">
      <c r="A16" s="24" t="s">
        <v>233</v>
      </c>
      <c r="B16" s="23" t="s">
        <v>232</v>
      </c>
      <c r="C16" s="22">
        <f t="shared" ref="C16:L16" si="3">SUM(C17:C18)</f>
        <v>114892.4</v>
      </c>
      <c r="D16" s="22">
        <f t="shared" si="3"/>
        <v>0</v>
      </c>
      <c r="E16" s="22">
        <f t="shared" si="3"/>
        <v>0</v>
      </c>
      <c r="F16" s="22">
        <f t="shared" si="3"/>
        <v>10662.06</v>
      </c>
      <c r="G16" s="22">
        <f t="shared" si="3"/>
        <v>0</v>
      </c>
      <c r="H16" s="22">
        <f t="shared" si="3"/>
        <v>0</v>
      </c>
      <c r="I16" s="22">
        <f t="shared" si="3"/>
        <v>-2917.83</v>
      </c>
      <c r="J16" s="22">
        <f t="shared" si="3"/>
        <v>0</v>
      </c>
      <c r="K16" s="22">
        <f t="shared" si="3"/>
        <v>0</v>
      </c>
      <c r="L16" s="22">
        <f t="shared" si="3"/>
        <v>0</v>
      </c>
      <c r="M16" s="22">
        <f t="shared" si="1"/>
        <v>122636.62999999999</v>
      </c>
      <c r="N16" s="21"/>
    </row>
    <row r="17" spans="1:15" ht="15" customHeight="1">
      <c r="A17" s="27" t="s">
        <v>231</v>
      </c>
      <c r="B17" s="26" t="s">
        <v>226</v>
      </c>
      <c r="C17" s="25">
        <v>114892.4</v>
      </c>
      <c r="D17" s="25">
        <v>0</v>
      </c>
      <c r="E17" s="25" t="s">
        <v>22</v>
      </c>
      <c r="F17" s="25">
        <v>10662.06</v>
      </c>
      <c r="G17" s="25" t="s">
        <v>22</v>
      </c>
      <c r="H17" s="25" t="s">
        <v>22</v>
      </c>
      <c r="I17" s="25">
        <v>-2917.83</v>
      </c>
      <c r="J17" s="25" t="s">
        <v>22</v>
      </c>
      <c r="K17" s="25" t="s">
        <v>22</v>
      </c>
      <c r="L17" s="25" t="s">
        <v>22</v>
      </c>
      <c r="M17" s="25">
        <f t="shared" si="1"/>
        <v>122636.62999999999</v>
      </c>
      <c r="N17" s="21"/>
    </row>
    <row r="18" spans="1:15" ht="15" customHeight="1">
      <c r="A18" s="27" t="s">
        <v>230</v>
      </c>
      <c r="B18" s="26" t="s">
        <v>224</v>
      </c>
      <c r="C18" s="25" t="s">
        <v>22</v>
      </c>
      <c r="D18" s="25" t="s">
        <v>22</v>
      </c>
      <c r="E18" s="25" t="s">
        <v>22</v>
      </c>
      <c r="F18" s="25" t="s">
        <v>22</v>
      </c>
      <c r="G18" s="25" t="s">
        <v>22</v>
      </c>
      <c r="H18" s="25" t="s">
        <v>22</v>
      </c>
      <c r="I18" s="25" t="s">
        <v>22</v>
      </c>
      <c r="J18" s="25" t="s">
        <v>22</v>
      </c>
      <c r="K18" s="25" t="s">
        <v>22</v>
      </c>
      <c r="L18" s="25" t="s">
        <v>22</v>
      </c>
      <c r="M18" s="25">
        <f t="shared" si="1"/>
        <v>0</v>
      </c>
      <c r="N18" s="21"/>
    </row>
    <row r="19" spans="1:15" ht="27.75" customHeight="1">
      <c r="A19" s="24" t="s">
        <v>229</v>
      </c>
      <c r="B19" s="23" t="s">
        <v>228</v>
      </c>
      <c r="C19" s="22">
        <f t="shared" ref="C19:L19" si="4">SUM(C20:C21)</f>
        <v>3558.38</v>
      </c>
      <c r="D19" s="22">
        <f t="shared" si="4"/>
        <v>19554.09</v>
      </c>
      <c r="E19" s="22">
        <f t="shared" si="4"/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-18085.78</v>
      </c>
      <c r="J19" s="22">
        <f t="shared" si="4"/>
        <v>0</v>
      </c>
      <c r="K19" s="22">
        <f t="shared" si="4"/>
        <v>0</v>
      </c>
      <c r="L19" s="22">
        <f t="shared" si="4"/>
        <v>0</v>
      </c>
      <c r="M19" s="22">
        <f t="shared" si="1"/>
        <v>5026.6900000000023</v>
      </c>
      <c r="N19" s="21"/>
    </row>
    <row r="20" spans="1:15" ht="15" customHeight="1">
      <c r="A20" s="27" t="s">
        <v>227</v>
      </c>
      <c r="B20" s="26" t="s">
        <v>226</v>
      </c>
      <c r="C20" s="25">
        <v>1286.06</v>
      </c>
      <c r="D20" s="25" t="s">
        <v>22</v>
      </c>
      <c r="E20" s="25" t="s">
        <v>22</v>
      </c>
      <c r="F20" s="25" t="s">
        <v>22</v>
      </c>
      <c r="G20" s="25" t="s">
        <v>22</v>
      </c>
      <c r="H20" s="25" t="s">
        <v>22</v>
      </c>
      <c r="I20" s="25">
        <v>-188.18</v>
      </c>
      <c r="J20" s="25" t="s">
        <v>22</v>
      </c>
      <c r="K20" s="25" t="s">
        <v>22</v>
      </c>
      <c r="L20" s="25" t="s">
        <v>22</v>
      </c>
      <c r="M20" s="25">
        <f t="shared" si="1"/>
        <v>1097.8799999999999</v>
      </c>
      <c r="N20" s="21"/>
    </row>
    <row r="21" spans="1:15" ht="15" customHeight="1">
      <c r="A21" s="27" t="s">
        <v>225</v>
      </c>
      <c r="B21" s="26" t="s">
        <v>224</v>
      </c>
      <c r="C21" s="25">
        <v>2272.3200000000002</v>
      </c>
      <c r="D21" s="25">
        <v>19554.09</v>
      </c>
      <c r="E21" s="25" t="s">
        <v>22</v>
      </c>
      <c r="F21" s="25" t="s">
        <v>22</v>
      </c>
      <c r="G21" s="25" t="s">
        <v>22</v>
      </c>
      <c r="H21" s="25" t="s">
        <v>22</v>
      </c>
      <c r="I21" s="25">
        <v>-17897.599999999999</v>
      </c>
      <c r="J21" s="25" t="s">
        <v>22</v>
      </c>
      <c r="K21" s="25" t="s">
        <v>22</v>
      </c>
      <c r="L21" s="25" t="s">
        <v>22</v>
      </c>
      <c r="M21" s="25">
        <f t="shared" si="1"/>
        <v>3928.8100000000013</v>
      </c>
      <c r="N21" s="21"/>
    </row>
    <row r="22" spans="1:15" ht="28.5" customHeight="1">
      <c r="A22" s="24" t="s">
        <v>223</v>
      </c>
      <c r="B22" s="23" t="s">
        <v>222</v>
      </c>
      <c r="C22" s="22">
        <f t="shared" ref="C22:L22" si="5">SUM(C10,C13,C16,C19)</f>
        <v>2352646.4499999997</v>
      </c>
      <c r="D22" s="22">
        <f t="shared" si="5"/>
        <v>1393264.47</v>
      </c>
      <c r="E22" s="22">
        <f t="shared" si="5"/>
        <v>0</v>
      </c>
      <c r="F22" s="22">
        <f t="shared" si="5"/>
        <v>95752.84</v>
      </c>
      <c r="G22" s="22">
        <f t="shared" si="5"/>
        <v>0</v>
      </c>
      <c r="H22" s="22">
        <f t="shared" si="5"/>
        <v>0</v>
      </c>
      <c r="I22" s="22">
        <f t="shared" si="5"/>
        <v>-989221.50999999989</v>
      </c>
      <c r="J22" s="22">
        <f t="shared" si="5"/>
        <v>0</v>
      </c>
      <c r="K22" s="22">
        <f t="shared" si="5"/>
        <v>0</v>
      </c>
      <c r="L22" s="22">
        <f t="shared" si="5"/>
        <v>0</v>
      </c>
      <c r="M22" s="22">
        <f t="shared" si="1"/>
        <v>2852442.25</v>
      </c>
      <c r="N22" s="21"/>
    </row>
    <row r="23" spans="1:15" ht="15" customHeight="1">
      <c r="A23" s="196" t="s">
        <v>221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</row>
    <row r="24" spans="1:15" s="20" customFormat="1" ht="15" customHeight="1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</row>
    <row r="25" spans="1:15" s="20" customFormat="1" ht="15" customHeight="1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O25" s="19"/>
    </row>
    <row r="26" spans="1:15" s="18" customFormat="1" ht="12.75" customHeight="1"/>
  </sheetData>
  <mergeCells count="10">
    <mergeCell ref="A23:M25"/>
    <mergeCell ref="A2:M2"/>
    <mergeCell ref="A3:M3"/>
    <mergeCell ref="A5:M5"/>
    <mergeCell ref="A7:A8"/>
    <mergeCell ref="B7:B8"/>
    <mergeCell ref="C7:C8"/>
    <mergeCell ref="D7:L7"/>
    <mergeCell ref="M7:M8"/>
    <mergeCell ref="A4:M4"/>
  </mergeCells>
  <printOptions horizontalCentered="1"/>
  <pageMargins left="0.35433070866141736" right="0.35433070866141736" top="0.7" bottom="0.64" header="0.51181102362204722" footer="0.51181102362204722"/>
  <pageSetup paperSize="9" scale="63" fitToHeight="2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FBA</vt:lpstr>
      <vt:lpstr>VRA</vt:lpstr>
      <vt:lpstr>Finansavimo sumos pagal šaltinį</vt:lpstr>
      <vt:lpstr>FBA!Spausdinti_pavadinimus</vt:lpstr>
      <vt:lpstr>'Finansavimo sumos pagal šaltinį'!Spausdinti_pavadinimus</vt:lpstr>
      <vt:lpstr>VRA!Spausdinti_pavadinimus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Windows</cp:lastModifiedBy>
  <cp:lastPrinted>2023-11-03T08:43:19Z</cp:lastPrinted>
  <dcterms:created xsi:type="dcterms:W3CDTF">2009-07-20T14:30:53Z</dcterms:created>
  <dcterms:modified xsi:type="dcterms:W3CDTF">2023-11-10T09:31:27Z</dcterms:modified>
</cp:coreProperties>
</file>