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28920" yWindow="1050" windowWidth="20730" windowHeight="11760" firstSheet="12" activeTab="17"/>
  </bookViews>
  <sheets>
    <sheet name="Forma Nr.2 suvestinė" sheetId="1" r:id="rId1"/>
    <sheet name="Forma Nr.2 suvestinė SB (2)" sheetId="2" r:id="rId2"/>
    <sheet name="Forma Nr.2  SB" sheetId="5" r:id="rId3"/>
    <sheet name=" Forma Nr.2 8.1.2.13" sheetId="6" r:id="rId4"/>
    <sheet name="Forma Nr.2 8.2.1.1." sheetId="7" r:id="rId5"/>
    <sheet name="Forma Nr.2 8.2.2.6" sheetId="8" r:id="rId6"/>
    <sheet name="Forma Nr.2 9.4.1.7" sheetId="9" r:id="rId7"/>
    <sheet name="Forma Nr.2 S" sheetId="10" r:id="rId8"/>
    <sheet name="Pažyma gautų FS" sheetId="21" r:id="rId9"/>
    <sheet name="Pažyma gautų FS suvestinė" sheetId="22" r:id="rId10"/>
    <sheet name="Pažyma už paslaugas ir nuom (2)" sheetId="13" r:id="rId11"/>
    <sheet name="S 7" sheetId="14" r:id="rId12"/>
    <sheet name="Pažyma prie formos 9" sheetId="3" r:id="rId13"/>
    <sheet name="Forma 9" sheetId="15" r:id="rId14"/>
    <sheet name="Pažyma sukauptų FS" sheetId="17" r:id="rId15"/>
    <sheet name="Pažyma sukauptų sumų suvestinė" sheetId="19" r:id="rId16"/>
    <sheet name="B-9K" sheetId="23" r:id="rId17"/>
    <sheet name="Tikslinės lėšos" sheetId="20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4"/>
  <c r="L16" i="23"/>
  <c r="S16"/>
  <c r="L17"/>
  <c r="S17"/>
  <c r="S24" s="1"/>
  <c r="L18"/>
  <c r="L24" s="1"/>
  <c r="S18"/>
  <c r="L19"/>
  <c r="S19"/>
  <c r="L20"/>
  <c r="S20"/>
  <c r="L21"/>
  <c r="S21"/>
  <c r="L22"/>
  <c r="S22"/>
  <c r="B23"/>
  <c r="C23"/>
  <c r="D23"/>
  <c r="E23"/>
  <c r="F23"/>
  <c r="G23"/>
  <c r="H23"/>
  <c r="I23"/>
  <c r="J23"/>
  <c r="K23"/>
  <c r="M23"/>
  <c r="N23"/>
  <c r="O23"/>
  <c r="P23"/>
  <c r="Q23"/>
  <c r="R23"/>
  <c r="B24"/>
  <c r="C24"/>
  <c r="D24"/>
  <c r="E24"/>
  <c r="F24"/>
  <c r="G24"/>
  <c r="H24"/>
  <c r="I24"/>
  <c r="J24"/>
  <c r="K24"/>
  <c r="M24"/>
  <c r="N24"/>
  <c r="O24"/>
  <c r="P24"/>
  <c r="Q24"/>
  <c r="R24"/>
  <c r="L23" l="1"/>
  <c r="S23"/>
  <c r="H12" i="22"/>
  <c r="H15" i="21"/>
  <c r="H19"/>
  <c r="H21"/>
  <c r="H29" i="20"/>
  <c r="E29"/>
  <c r="F29"/>
  <c r="G29"/>
  <c r="H13" i="19" l="1"/>
  <c r="H13" i="17"/>
  <c r="I29" i="15"/>
  <c r="I28" s="1"/>
  <c r="J29"/>
  <c r="J28" s="1"/>
  <c r="K29"/>
  <c r="K28" s="1"/>
  <c r="I34"/>
  <c r="J34"/>
  <c r="K34"/>
  <c r="I36"/>
  <c r="J36"/>
  <c r="K36"/>
  <c r="J39"/>
  <c r="I40"/>
  <c r="I39" s="1"/>
  <c r="J40"/>
  <c r="K40"/>
  <c r="K39" s="1"/>
  <c r="I45"/>
  <c r="J45"/>
  <c r="K45"/>
  <c r="I48"/>
  <c r="J48"/>
  <c r="K48"/>
  <c r="I51"/>
  <c r="J51"/>
  <c r="K51"/>
  <c r="I56"/>
  <c r="J56"/>
  <c r="K56"/>
  <c r="I64"/>
  <c r="J64"/>
  <c r="K64"/>
  <c r="I67"/>
  <c r="J67"/>
  <c r="K67"/>
  <c r="I73"/>
  <c r="I72" s="1"/>
  <c r="J73"/>
  <c r="J72" s="1"/>
  <c r="K73"/>
  <c r="K72" s="1"/>
  <c r="I80"/>
  <c r="I79" s="1"/>
  <c r="J80"/>
  <c r="J79" s="1"/>
  <c r="K80"/>
  <c r="K79" s="1"/>
  <c r="H44" i="3"/>
  <c r="G44"/>
  <c r="F44"/>
  <c r="E44"/>
  <c r="C43"/>
  <c r="C42"/>
  <c r="C41"/>
  <c r="C40"/>
  <c r="F39"/>
  <c r="C39"/>
  <c r="C38"/>
  <c r="C37"/>
  <c r="C36"/>
  <c r="C35"/>
  <c r="C34"/>
  <c r="C33"/>
  <c r="C31"/>
  <c r="C30"/>
  <c r="C29"/>
  <c r="C28"/>
  <c r="C27"/>
  <c r="C26"/>
  <c r="C25"/>
  <c r="C24"/>
  <c r="C23"/>
  <c r="C22"/>
  <c r="C21"/>
  <c r="D20"/>
  <c r="C20" s="1"/>
  <c r="C19"/>
  <c r="C18"/>
  <c r="C17"/>
  <c r="C16"/>
  <c r="F25" i="14"/>
  <c r="H20"/>
  <c r="H21"/>
  <c r="D25"/>
  <c r="K44" i="15" l="1"/>
  <c r="J63"/>
  <c r="K63"/>
  <c r="J44"/>
  <c r="I63"/>
  <c r="I44"/>
  <c r="I27" s="1"/>
  <c r="I88" s="1"/>
  <c r="K27"/>
  <c r="K88" s="1"/>
  <c r="J27"/>
  <c r="J88" s="1"/>
  <c r="D44" i="3"/>
  <c r="C44" s="1"/>
  <c r="H25" i="14"/>
  <c r="K15" i="13" l="1"/>
  <c r="K23" s="1"/>
  <c r="K16"/>
  <c r="J17"/>
  <c r="K17" s="1"/>
  <c r="E22"/>
  <c r="F22"/>
  <c r="G22"/>
  <c r="H22"/>
  <c r="I22"/>
  <c r="J22"/>
  <c r="I36" i="10" l="1"/>
  <c r="I35" s="1"/>
  <c r="I34" s="1"/>
  <c r="J36"/>
  <c r="J35" s="1"/>
  <c r="J34" s="1"/>
  <c r="K36"/>
  <c r="K35" s="1"/>
  <c r="K34" s="1"/>
  <c r="L36"/>
  <c r="L35" s="1"/>
  <c r="L34" s="1"/>
  <c r="I38"/>
  <c r="J38"/>
  <c r="K38"/>
  <c r="L38"/>
  <c r="I42"/>
  <c r="I41" s="1"/>
  <c r="I40" s="1"/>
  <c r="J42"/>
  <c r="J41" s="1"/>
  <c r="J40" s="1"/>
  <c r="K42"/>
  <c r="K41" s="1"/>
  <c r="K40" s="1"/>
  <c r="L42"/>
  <c r="L41" s="1"/>
  <c r="L40" s="1"/>
  <c r="I47"/>
  <c r="I46" s="1"/>
  <c r="I45" s="1"/>
  <c r="I44" s="1"/>
  <c r="J47"/>
  <c r="J46" s="1"/>
  <c r="J45" s="1"/>
  <c r="J44" s="1"/>
  <c r="K47"/>
  <c r="K46" s="1"/>
  <c r="K45" s="1"/>
  <c r="K44" s="1"/>
  <c r="L47"/>
  <c r="L46" s="1"/>
  <c r="L45" s="1"/>
  <c r="L44" s="1"/>
  <c r="I66"/>
  <c r="I65" s="1"/>
  <c r="J66"/>
  <c r="J65" s="1"/>
  <c r="J64" s="1"/>
  <c r="J63" s="1"/>
  <c r="K66"/>
  <c r="K65" s="1"/>
  <c r="L66"/>
  <c r="L65" s="1"/>
  <c r="I71"/>
  <c r="I70" s="1"/>
  <c r="J71"/>
  <c r="J70" s="1"/>
  <c r="K71"/>
  <c r="K70" s="1"/>
  <c r="L71"/>
  <c r="L70" s="1"/>
  <c r="I76"/>
  <c r="I75" s="1"/>
  <c r="J76"/>
  <c r="J75" s="1"/>
  <c r="K76"/>
  <c r="K75" s="1"/>
  <c r="L76"/>
  <c r="L75" s="1"/>
  <c r="I82"/>
  <c r="I81" s="1"/>
  <c r="I80" s="1"/>
  <c r="J82"/>
  <c r="J81" s="1"/>
  <c r="J80" s="1"/>
  <c r="K82"/>
  <c r="K81" s="1"/>
  <c r="K80" s="1"/>
  <c r="L82"/>
  <c r="L81" s="1"/>
  <c r="L80" s="1"/>
  <c r="I87"/>
  <c r="I86" s="1"/>
  <c r="I85" s="1"/>
  <c r="I84" s="1"/>
  <c r="J87"/>
  <c r="J86" s="1"/>
  <c r="J85" s="1"/>
  <c r="J84" s="1"/>
  <c r="K87"/>
  <c r="K86" s="1"/>
  <c r="K85" s="1"/>
  <c r="K84" s="1"/>
  <c r="L87"/>
  <c r="L86" s="1"/>
  <c r="L85" s="1"/>
  <c r="L84" s="1"/>
  <c r="I94"/>
  <c r="I93" s="1"/>
  <c r="I92" s="1"/>
  <c r="J94"/>
  <c r="J93" s="1"/>
  <c r="J92" s="1"/>
  <c r="K94"/>
  <c r="K93" s="1"/>
  <c r="K92" s="1"/>
  <c r="L94"/>
  <c r="L93" s="1"/>
  <c r="L92" s="1"/>
  <c r="I99"/>
  <c r="I98" s="1"/>
  <c r="I97" s="1"/>
  <c r="J99"/>
  <c r="J98" s="1"/>
  <c r="J97" s="1"/>
  <c r="K99"/>
  <c r="K98" s="1"/>
  <c r="K97" s="1"/>
  <c r="L99"/>
  <c r="L98" s="1"/>
  <c r="L97" s="1"/>
  <c r="I104"/>
  <c r="I103" s="1"/>
  <c r="I102" s="1"/>
  <c r="J104"/>
  <c r="J103" s="1"/>
  <c r="J102" s="1"/>
  <c r="K104"/>
  <c r="K103" s="1"/>
  <c r="L104"/>
  <c r="L103" s="1"/>
  <c r="I108"/>
  <c r="I107" s="1"/>
  <c r="J108"/>
  <c r="J107" s="1"/>
  <c r="K108"/>
  <c r="K107" s="1"/>
  <c r="L108"/>
  <c r="L107" s="1"/>
  <c r="I113"/>
  <c r="I112" s="1"/>
  <c r="J113"/>
  <c r="J112" s="1"/>
  <c r="I114"/>
  <c r="J114"/>
  <c r="K114"/>
  <c r="K113" s="1"/>
  <c r="K112" s="1"/>
  <c r="K111" s="1"/>
  <c r="L114"/>
  <c r="L113" s="1"/>
  <c r="L112" s="1"/>
  <c r="I118"/>
  <c r="I117" s="1"/>
  <c r="I119"/>
  <c r="J119"/>
  <c r="J118" s="1"/>
  <c r="J117" s="1"/>
  <c r="K119"/>
  <c r="K118" s="1"/>
  <c r="K117" s="1"/>
  <c r="L119"/>
  <c r="L118" s="1"/>
  <c r="L117" s="1"/>
  <c r="I123"/>
  <c r="I122" s="1"/>
  <c r="I121" s="1"/>
  <c r="J123"/>
  <c r="J122" s="1"/>
  <c r="J121" s="1"/>
  <c r="K123"/>
  <c r="K122" s="1"/>
  <c r="K121" s="1"/>
  <c r="L123"/>
  <c r="L122" s="1"/>
  <c r="L121" s="1"/>
  <c r="I126"/>
  <c r="I125" s="1"/>
  <c r="I127"/>
  <c r="J127"/>
  <c r="J126" s="1"/>
  <c r="J125" s="1"/>
  <c r="K127"/>
  <c r="K126" s="1"/>
  <c r="K125" s="1"/>
  <c r="L127"/>
  <c r="L126" s="1"/>
  <c r="L125" s="1"/>
  <c r="L130"/>
  <c r="L129" s="1"/>
  <c r="I131"/>
  <c r="I130" s="1"/>
  <c r="I129" s="1"/>
  <c r="J131"/>
  <c r="J130" s="1"/>
  <c r="J129" s="1"/>
  <c r="K131"/>
  <c r="K130" s="1"/>
  <c r="K129" s="1"/>
  <c r="L131"/>
  <c r="I134"/>
  <c r="I133" s="1"/>
  <c r="J134"/>
  <c r="J133" s="1"/>
  <c r="I135"/>
  <c r="J135"/>
  <c r="K135"/>
  <c r="K134" s="1"/>
  <c r="K133" s="1"/>
  <c r="L135"/>
  <c r="L134" s="1"/>
  <c r="L133" s="1"/>
  <c r="I139"/>
  <c r="I138" s="1"/>
  <c r="I140"/>
  <c r="J140"/>
  <c r="J139" s="1"/>
  <c r="J138" s="1"/>
  <c r="K140"/>
  <c r="K139" s="1"/>
  <c r="K138" s="1"/>
  <c r="L140"/>
  <c r="L139" s="1"/>
  <c r="L138" s="1"/>
  <c r="I144"/>
  <c r="I143" s="1"/>
  <c r="I145"/>
  <c r="J145"/>
  <c r="J144" s="1"/>
  <c r="J143" s="1"/>
  <c r="K145"/>
  <c r="K144" s="1"/>
  <c r="K143" s="1"/>
  <c r="L145"/>
  <c r="L144" s="1"/>
  <c r="L143" s="1"/>
  <c r="I148"/>
  <c r="I149"/>
  <c r="J149"/>
  <c r="J148" s="1"/>
  <c r="K149"/>
  <c r="K148" s="1"/>
  <c r="L149"/>
  <c r="L148" s="1"/>
  <c r="I153"/>
  <c r="I152" s="1"/>
  <c r="I151" s="1"/>
  <c r="J153"/>
  <c r="J152" s="1"/>
  <c r="J151" s="1"/>
  <c r="K153"/>
  <c r="K152" s="1"/>
  <c r="K151" s="1"/>
  <c r="L153"/>
  <c r="L152" s="1"/>
  <c r="L151" s="1"/>
  <c r="I159"/>
  <c r="I158" s="1"/>
  <c r="J159"/>
  <c r="J158" s="1"/>
  <c r="K159"/>
  <c r="K158" s="1"/>
  <c r="L159"/>
  <c r="L158" s="1"/>
  <c r="I163"/>
  <c r="I164"/>
  <c r="J164"/>
  <c r="J163" s="1"/>
  <c r="J157" s="1"/>
  <c r="J156" s="1"/>
  <c r="K164"/>
  <c r="K163" s="1"/>
  <c r="L164"/>
  <c r="L163" s="1"/>
  <c r="J168"/>
  <c r="J167" s="1"/>
  <c r="I169"/>
  <c r="I168" s="1"/>
  <c r="I167" s="1"/>
  <c r="J169"/>
  <c r="K169"/>
  <c r="K168" s="1"/>
  <c r="K167" s="1"/>
  <c r="L169"/>
  <c r="L168" s="1"/>
  <c r="L167" s="1"/>
  <c r="I173"/>
  <c r="I172" s="1"/>
  <c r="J173"/>
  <c r="J172" s="1"/>
  <c r="K173"/>
  <c r="K172" s="1"/>
  <c r="L173"/>
  <c r="L172" s="1"/>
  <c r="I177"/>
  <c r="I178"/>
  <c r="J178"/>
  <c r="J177" s="1"/>
  <c r="K178"/>
  <c r="K177" s="1"/>
  <c r="L178"/>
  <c r="L177" s="1"/>
  <c r="I186"/>
  <c r="I185" s="1"/>
  <c r="J186"/>
  <c r="J185" s="1"/>
  <c r="K186"/>
  <c r="K185" s="1"/>
  <c r="L186"/>
  <c r="L185" s="1"/>
  <c r="L188"/>
  <c r="I189"/>
  <c r="I188" s="1"/>
  <c r="J189"/>
  <c r="J188" s="1"/>
  <c r="K189"/>
  <c r="K188" s="1"/>
  <c r="L189"/>
  <c r="I194"/>
  <c r="I193" s="1"/>
  <c r="J194"/>
  <c r="J193" s="1"/>
  <c r="K194"/>
  <c r="K193" s="1"/>
  <c r="L194"/>
  <c r="L193" s="1"/>
  <c r="I200"/>
  <c r="I199" s="1"/>
  <c r="J200"/>
  <c r="J199" s="1"/>
  <c r="K200"/>
  <c r="K199" s="1"/>
  <c r="L200"/>
  <c r="L199" s="1"/>
  <c r="I205"/>
  <c r="I204" s="1"/>
  <c r="J205"/>
  <c r="J204" s="1"/>
  <c r="K205"/>
  <c r="K204" s="1"/>
  <c r="L205"/>
  <c r="L204" s="1"/>
  <c r="I209"/>
  <c r="I208" s="1"/>
  <c r="I207" s="1"/>
  <c r="J209"/>
  <c r="J208" s="1"/>
  <c r="J207" s="1"/>
  <c r="K209"/>
  <c r="K208" s="1"/>
  <c r="K207" s="1"/>
  <c r="L209"/>
  <c r="L208" s="1"/>
  <c r="L207" s="1"/>
  <c r="I216"/>
  <c r="I215" s="1"/>
  <c r="J216"/>
  <c r="J215" s="1"/>
  <c r="K216"/>
  <c r="K215" s="1"/>
  <c r="L216"/>
  <c r="L215" s="1"/>
  <c r="I219"/>
  <c r="I218" s="1"/>
  <c r="J219"/>
  <c r="J218" s="1"/>
  <c r="K219"/>
  <c r="K218" s="1"/>
  <c r="L219"/>
  <c r="L218" s="1"/>
  <c r="I228"/>
  <c r="I227" s="1"/>
  <c r="I226" s="1"/>
  <c r="J228"/>
  <c r="J227" s="1"/>
  <c r="J226" s="1"/>
  <c r="K228"/>
  <c r="K227" s="1"/>
  <c r="K226" s="1"/>
  <c r="L228"/>
  <c r="L227" s="1"/>
  <c r="L226" s="1"/>
  <c r="L231"/>
  <c r="L230" s="1"/>
  <c r="I232"/>
  <c r="I231" s="1"/>
  <c r="I230" s="1"/>
  <c r="J232"/>
  <c r="J231" s="1"/>
  <c r="J230" s="1"/>
  <c r="K232"/>
  <c r="K231" s="1"/>
  <c r="K230" s="1"/>
  <c r="L232"/>
  <c r="I239"/>
  <c r="I238" s="1"/>
  <c r="J239"/>
  <c r="J238" s="1"/>
  <c r="K239"/>
  <c r="K238" s="1"/>
  <c r="L239"/>
  <c r="L238" s="1"/>
  <c r="I241"/>
  <c r="J241"/>
  <c r="K241"/>
  <c r="L241"/>
  <c r="I244"/>
  <c r="J244"/>
  <c r="K244"/>
  <c r="L244"/>
  <c r="I248"/>
  <c r="I247" s="1"/>
  <c r="J248"/>
  <c r="J247" s="1"/>
  <c r="K248"/>
  <c r="K247" s="1"/>
  <c r="L248"/>
  <c r="L247" s="1"/>
  <c r="L251"/>
  <c r="I252"/>
  <c r="I251" s="1"/>
  <c r="J252"/>
  <c r="J251" s="1"/>
  <c r="K252"/>
  <c r="K251" s="1"/>
  <c r="L252"/>
  <c r="K255"/>
  <c r="I256"/>
  <c r="I255" s="1"/>
  <c r="J256"/>
  <c r="J255" s="1"/>
  <c r="K256"/>
  <c r="L256"/>
  <c r="L255" s="1"/>
  <c r="K259"/>
  <c r="I260"/>
  <c r="I259" s="1"/>
  <c r="J260"/>
  <c r="J259" s="1"/>
  <c r="K260"/>
  <c r="L260"/>
  <c r="L259" s="1"/>
  <c r="I263"/>
  <c r="I262" s="1"/>
  <c r="J263"/>
  <c r="J262" s="1"/>
  <c r="K263"/>
  <c r="K262" s="1"/>
  <c r="L263"/>
  <c r="L262" s="1"/>
  <c r="I266"/>
  <c r="I265" s="1"/>
  <c r="J266"/>
  <c r="J265" s="1"/>
  <c r="K266"/>
  <c r="K265" s="1"/>
  <c r="L266"/>
  <c r="L265" s="1"/>
  <c r="I271"/>
  <c r="I270" s="1"/>
  <c r="J271"/>
  <c r="J270" s="1"/>
  <c r="K271"/>
  <c r="K270" s="1"/>
  <c r="L271"/>
  <c r="L270" s="1"/>
  <c r="I273"/>
  <c r="J273"/>
  <c r="K273"/>
  <c r="L273"/>
  <c r="I276"/>
  <c r="J276"/>
  <c r="K276"/>
  <c r="L276"/>
  <c r="I280"/>
  <c r="I279" s="1"/>
  <c r="J280"/>
  <c r="J279" s="1"/>
  <c r="K280"/>
  <c r="K279" s="1"/>
  <c r="L280"/>
  <c r="L279" s="1"/>
  <c r="I283"/>
  <c r="I284"/>
  <c r="J284"/>
  <c r="J283" s="1"/>
  <c r="K284"/>
  <c r="K283" s="1"/>
  <c r="L284"/>
  <c r="L283" s="1"/>
  <c r="I288"/>
  <c r="I287" s="1"/>
  <c r="J288"/>
  <c r="J287" s="1"/>
  <c r="K288"/>
  <c r="K287" s="1"/>
  <c r="L288"/>
  <c r="L287" s="1"/>
  <c r="I292"/>
  <c r="I291" s="1"/>
  <c r="J292"/>
  <c r="J291" s="1"/>
  <c r="K292"/>
  <c r="K291" s="1"/>
  <c r="L292"/>
  <c r="L291" s="1"/>
  <c r="J294"/>
  <c r="I295"/>
  <c r="I294" s="1"/>
  <c r="J295"/>
  <c r="K295"/>
  <c r="K294" s="1"/>
  <c r="L295"/>
  <c r="L294" s="1"/>
  <c r="K297"/>
  <c r="I298"/>
  <c r="I297" s="1"/>
  <c r="J298"/>
  <c r="J297" s="1"/>
  <c r="K298"/>
  <c r="L298"/>
  <c r="L297" s="1"/>
  <c r="I304"/>
  <c r="J304"/>
  <c r="K304"/>
  <c r="L304"/>
  <c r="I306"/>
  <c r="J306"/>
  <c r="K306"/>
  <c r="K303" s="1"/>
  <c r="L306"/>
  <c r="I309"/>
  <c r="J309"/>
  <c r="K309"/>
  <c r="L309"/>
  <c r="I313"/>
  <c r="I312" s="1"/>
  <c r="J313"/>
  <c r="J312" s="1"/>
  <c r="K313"/>
  <c r="K312" s="1"/>
  <c r="L313"/>
  <c r="L312" s="1"/>
  <c r="J316"/>
  <c r="I317"/>
  <c r="I316" s="1"/>
  <c r="J317"/>
  <c r="K317"/>
  <c r="K316" s="1"/>
  <c r="L317"/>
  <c r="L316" s="1"/>
  <c r="I321"/>
  <c r="I320" s="1"/>
  <c r="J321"/>
  <c r="J320" s="1"/>
  <c r="K321"/>
  <c r="K320" s="1"/>
  <c r="L321"/>
  <c r="L320" s="1"/>
  <c r="I325"/>
  <c r="I324" s="1"/>
  <c r="J325"/>
  <c r="J324" s="1"/>
  <c r="K325"/>
  <c r="K324" s="1"/>
  <c r="L325"/>
  <c r="L324" s="1"/>
  <c r="I327"/>
  <c r="I328"/>
  <c r="J328"/>
  <c r="J327" s="1"/>
  <c r="K328"/>
  <c r="K327" s="1"/>
  <c r="L328"/>
  <c r="L327" s="1"/>
  <c r="K330"/>
  <c r="I331"/>
  <c r="I330" s="1"/>
  <c r="J331"/>
  <c r="J330" s="1"/>
  <c r="K331"/>
  <c r="L331"/>
  <c r="L330" s="1"/>
  <c r="K335"/>
  <c r="I336"/>
  <c r="I335" s="1"/>
  <c r="J336"/>
  <c r="J335" s="1"/>
  <c r="K336"/>
  <c r="L336"/>
  <c r="L335" s="1"/>
  <c r="I338"/>
  <c r="J338"/>
  <c r="K338"/>
  <c r="L338"/>
  <c r="I341"/>
  <c r="J341"/>
  <c r="K341"/>
  <c r="L341"/>
  <c r="I345"/>
  <c r="I344" s="1"/>
  <c r="J345"/>
  <c r="J344" s="1"/>
  <c r="K345"/>
  <c r="K344" s="1"/>
  <c r="L345"/>
  <c r="L344" s="1"/>
  <c r="I349"/>
  <c r="I348" s="1"/>
  <c r="J349"/>
  <c r="J348" s="1"/>
  <c r="K349"/>
  <c r="K348" s="1"/>
  <c r="L349"/>
  <c r="L348" s="1"/>
  <c r="I353"/>
  <c r="I352" s="1"/>
  <c r="J353"/>
  <c r="J352" s="1"/>
  <c r="K353"/>
  <c r="K352" s="1"/>
  <c r="L353"/>
  <c r="L352" s="1"/>
  <c r="J356"/>
  <c r="I357"/>
  <c r="I356" s="1"/>
  <c r="J357"/>
  <c r="K357"/>
  <c r="K356" s="1"/>
  <c r="L357"/>
  <c r="L356" s="1"/>
  <c r="I360"/>
  <c r="I359" s="1"/>
  <c r="J360"/>
  <c r="J359" s="1"/>
  <c r="K360"/>
  <c r="K359" s="1"/>
  <c r="L360"/>
  <c r="L359" s="1"/>
  <c r="I362"/>
  <c r="J362"/>
  <c r="I363"/>
  <c r="J363"/>
  <c r="K363"/>
  <c r="K362" s="1"/>
  <c r="L363"/>
  <c r="L362" s="1"/>
  <c r="I36" i="9"/>
  <c r="J36"/>
  <c r="J35" s="1"/>
  <c r="J34" s="1"/>
  <c r="K36"/>
  <c r="K35" s="1"/>
  <c r="K34" s="1"/>
  <c r="K33" s="1"/>
  <c r="L36"/>
  <c r="L35" s="1"/>
  <c r="L34" s="1"/>
  <c r="I38"/>
  <c r="J38"/>
  <c r="K38"/>
  <c r="L38"/>
  <c r="I42"/>
  <c r="I41" s="1"/>
  <c r="I40" s="1"/>
  <c r="J42"/>
  <c r="J41" s="1"/>
  <c r="J40" s="1"/>
  <c r="K42"/>
  <c r="K41" s="1"/>
  <c r="K40" s="1"/>
  <c r="L42"/>
  <c r="L41" s="1"/>
  <c r="L40" s="1"/>
  <c r="I46"/>
  <c r="I45" s="1"/>
  <c r="I44" s="1"/>
  <c r="I47"/>
  <c r="J47"/>
  <c r="J46" s="1"/>
  <c r="J45" s="1"/>
  <c r="J44" s="1"/>
  <c r="K47"/>
  <c r="K46" s="1"/>
  <c r="K45" s="1"/>
  <c r="K44" s="1"/>
  <c r="L47"/>
  <c r="L46" s="1"/>
  <c r="L45" s="1"/>
  <c r="L44" s="1"/>
  <c r="I66"/>
  <c r="I65" s="1"/>
  <c r="J66"/>
  <c r="J65" s="1"/>
  <c r="K66"/>
  <c r="K65" s="1"/>
  <c r="L66"/>
  <c r="L65" s="1"/>
  <c r="I71"/>
  <c r="I70" s="1"/>
  <c r="J71"/>
  <c r="J70" s="1"/>
  <c r="K71"/>
  <c r="K70" s="1"/>
  <c r="L71"/>
  <c r="L70" s="1"/>
  <c r="I76"/>
  <c r="I75" s="1"/>
  <c r="J76"/>
  <c r="J75" s="1"/>
  <c r="K76"/>
  <c r="K75" s="1"/>
  <c r="L76"/>
  <c r="L75" s="1"/>
  <c r="I82"/>
  <c r="I81" s="1"/>
  <c r="I80" s="1"/>
  <c r="J82"/>
  <c r="J81" s="1"/>
  <c r="J80" s="1"/>
  <c r="K82"/>
  <c r="K81" s="1"/>
  <c r="K80" s="1"/>
  <c r="L82"/>
  <c r="L81" s="1"/>
  <c r="L80" s="1"/>
  <c r="I87"/>
  <c r="I86" s="1"/>
  <c r="I85" s="1"/>
  <c r="I84" s="1"/>
  <c r="J87"/>
  <c r="J86" s="1"/>
  <c r="J85" s="1"/>
  <c r="J84" s="1"/>
  <c r="K87"/>
  <c r="K86" s="1"/>
  <c r="K85" s="1"/>
  <c r="K84" s="1"/>
  <c r="L87"/>
  <c r="L86" s="1"/>
  <c r="L85" s="1"/>
  <c r="L84" s="1"/>
  <c r="J93"/>
  <c r="J92" s="1"/>
  <c r="I94"/>
  <c r="I93" s="1"/>
  <c r="I92" s="1"/>
  <c r="J94"/>
  <c r="K94"/>
  <c r="K93" s="1"/>
  <c r="K92" s="1"/>
  <c r="L94"/>
  <c r="L93" s="1"/>
  <c r="L92" s="1"/>
  <c r="I99"/>
  <c r="I98" s="1"/>
  <c r="I97" s="1"/>
  <c r="J99"/>
  <c r="J98" s="1"/>
  <c r="J97" s="1"/>
  <c r="K99"/>
  <c r="K98" s="1"/>
  <c r="K97" s="1"/>
  <c r="L99"/>
  <c r="L98" s="1"/>
  <c r="L97" s="1"/>
  <c r="I104"/>
  <c r="I103" s="1"/>
  <c r="J104"/>
  <c r="J103" s="1"/>
  <c r="K104"/>
  <c r="K103" s="1"/>
  <c r="L104"/>
  <c r="L103" s="1"/>
  <c r="I108"/>
  <c r="I107" s="1"/>
  <c r="J108"/>
  <c r="J107" s="1"/>
  <c r="K108"/>
  <c r="K107" s="1"/>
  <c r="L108"/>
  <c r="L107" s="1"/>
  <c r="I114"/>
  <c r="I113" s="1"/>
  <c r="I112" s="1"/>
  <c r="J114"/>
  <c r="J113" s="1"/>
  <c r="J112" s="1"/>
  <c r="K114"/>
  <c r="K113" s="1"/>
  <c r="K112" s="1"/>
  <c r="L114"/>
  <c r="L113" s="1"/>
  <c r="L112" s="1"/>
  <c r="I119"/>
  <c r="I118" s="1"/>
  <c r="I117" s="1"/>
  <c r="J119"/>
  <c r="J118" s="1"/>
  <c r="J117" s="1"/>
  <c r="K119"/>
  <c r="K118" s="1"/>
  <c r="K117" s="1"/>
  <c r="L119"/>
  <c r="L118" s="1"/>
  <c r="L117" s="1"/>
  <c r="I123"/>
  <c r="I122" s="1"/>
  <c r="I121" s="1"/>
  <c r="J123"/>
  <c r="J122" s="1"/>
  <c r="J121" s="1"/>
  <c r="K123"/>
  <c r="K122" s="1"/>
  <c r="K121" s="1"/>
  <c r="L123"/>
  <c r="L122" s="1"/>
  <c r="L121" s="1"/>
  <c r="I127"/>
  <c r="I126" s="1"/>
  <c r="I125" s="1"/>
  <c r="J127"/>
  <c r="J126" s="1"/>
  <c r="J125" s="1"/>
  <c r="K127"/>
  <c r="K126" s="1"/>
  <c r="K125" s="1"/>
  <c r="L127"/>
  <c r="L126" s="1"/>
  <c r="L125" s="1"/>
  <c r="I131"/>
  <c r="I130" s="1"/>
  <c r="I129" s="1"/>
  <c r="J131"/>
  <c r="J130" s="1"/>
  <c r="J129" s="1"/>
  <c r="K131"/>
  <c r="K130" s="1"/>
  <c r="K129" s="1"/>
  <c r="L131"/>
  <c r="L130" s="1"/>
  <c r="L129" s="1"/>
  <c r="I135"/>
  <c r="I134" s="1"/>
  <c r="I133" s="1"/>
  <c r="J135"/>
  <c r="J134" s="1"/>
  <c r="J133" s="1"/>
  <c r="K135"/>
  <c r="K134" s="1"/>
  <c r="K133" s="1"/>
  <c r="L135"/>
  <c r="L134" s="1"/>
  <c r="L133" s="1"/>
  <c r="I140"/>
  <c r="I139" s="1"/>
  <c r="I138" s="1"/>
  <c r="J140"/>
  <c r="J139" s="1"/>
  <c r="J138" s="1"/>
  <c r="K140"/>
  <c r="K139" s="1"/>
  <c r="K138" s="1"/>
  <c r="L140"/>
  <c r="L139" s="1"/>
  <c r="L138" s="1"/>
  <c r="I145"/>
  <c r="I144" s="1"/>
  <c r="I143" s="1"/>
  <c r="J145"/>
  <c r="J144" s="1"/>
  <c r="J143" s="1"/>
  <c r="K145"/>
  <c r="K144" s="1"/>
  <c r="K143" s="1"/>
  <c r="L145"/>
  <c r="L144" s="1"/>
  <c r="L143" s="1"/>
  <c r="I149"/>
  <c r="I148" s="1"/>
  <c r="J149"/>
  <c r="J148" s="1"/>
  <c r="K149"/>
  <c r="K148" s="1"/>
  <c r="L149"/>
  <c r="L148" s="1"/>
  <c r="I153"/>
  <c r="I152" s="1"/>
  <c r="I151" s="1"/>
  <c r="J153"/>
  <c r="J152" s="1"/>
  <c r="J151" s="1"/>
  <c r="K153"/>
  <c r="K152" s="1"/>
  <c r="K151" s="1"/>
  <c r="L153"/>
  <c r="L152" s="1"/>
  <c r="L151" s="1"/>
  <c r="I159"/>
  <c r="I158" s="1"/>
  <c r="J159"/>
  <c r="J158" s="1"/>
  <c r="K159"/>
  <c r="K158" s="1"/>
  <c r="L159"/>
  <c r="L158" s="1"/>
  <c r="I164"/>
  <c r="I163" s="1"/>
  <c r="J164"/>
  <c r="J163" s="1"/>
  <c r="K164"/>
  <c r="K163" s="1"/>
  <c r="L164"/>
  <c r="L163" s="1"/>
  <c r="I169"/>
  <c r="I168" s="1"/>
  <c r="I167" s="1"/>
  <c r="J169"/>
  <c r="J168" s="1"/>
  <c r="J167" s="1"/>
  <c r="K169"/>
  <c r="K168" s="1"/>
  <c r="K167" s="1"/>
  <c r="L169"/>
  <c r="L168" s="1"/>
  <c r="L167" s="1"/>
  <c r="I173"/>
  <c r="I172" s="1"/>
  <c r="J173"/>
  <c r="J172" s="1"/>
  <c r="K173"/>
  <c r="K172" s="1"/>
  <c r="L173"/>
  <c r="L172" s="1"/>
  <c r="I178"/>
  <c r="I177" s="1"/>
  <c r="J178"/>
  <c r="J177" s="1"/>
  <c r="K178"/>
  <c r="K177" s="1"/>
  <c r="L178"/>
  <c r="L177" s="1"/>
  <c r="I186"/>
  <c r="I185" s="1"/>
  <c r="J186"/>
  <c r="J185" s="1"/>
  <c r="K186"/>
  <c r="K185" s="1"/>
  <c r="L186"/>
  <c r="L185" s="1"/>
  <c r="I189"/>
  <c r="I188" s="1"/>
  <c r="J189"/>
  <c r="J188" s="1"/>
  <c r="K189"/>
  <c r="K188" s="1"/>
  <c r="L189"/>
  <c r="L188" s="1"/>
  <c r="I194"/>
  <c r="I193" s="1"/>
  <c r="J194"/>
  <c r="J193" s="1"/>
  <c r="K194"/>
  <c r="K193" s="1"/>
  <c r="L194"/>
  <c r="L193" s="1"/>
  <c r="I200"/>
  <c r="I199" s="1"/>
  <c r="J200"/>
  <c r="J199" s="1"/>
  <c r="K200"/>
  <c r="K199" s="1"/>
  <c r="L200"/>
  <c r="L199" s="1"/>
  <c r="I205"/>
  <c r="I204" s="1"/>
  <c r="J205"/>
  <c r="J204" s="1"/>
  <c r="K205"/>
  <c r="K204" s="1"/>
  <c r="L205"/>
  <c r="L204" s="1"/>
  <c r="I209"/>
  <c r="I208" s="1"/>
  <c r="I207" s="1"/>
  <c r="J209"/>
  <c r="J208" s="1"/>
  <c r="J207" s="1"/>
  <c r="K209"/>
  <c r="K208" s="1"/>
  <c r="K207" s="1"/>
  <c r="L209"/>
  <c r="L208" s="1"/>
  <c r="L207" s="1"/>
  <c r="I216"/>
  <c r="I215" s="1"/>
  <c r="J216"/>
  <c r="J215" s="1"/>
  <c r="K216"/>
  <c r="K215" s="1"/>
  <c r="L216"/>
  <c r="L215" s="1"/>
  <c r="I219"/>
  <c r="I218" s="1"/>
  <c r="J219"/>
  <c r="J218" s="1"/>
  <c r="K219"/>
  <c r="K218" s="1"/>
  <c r="L219"/>
  <c r="L218" s="1"/>
  <c r="I228"/>
  <c r="I227" s="1"/>
  <c r="I226" s="1"/>
  <c r="J228"/>
  <c r="J227" s="1"/>
  <c r="J226" s="1"/>
  <c r="K228"/>
  <c r="K227" s="1"/>
  <c r="K226" s="1"/>
  <c r="L228"/>
  <c r="L227" s="1"/>
  <c r="L226" s="1"/>
  <c r="I232"/>
  <c r="I231" s="1"/>
  <c r="I230" s="1"/>
  <c r="J232"/>
  <c r="J231" s="1"/>
  <c r="J230" s="1"/>
  <c r="K232"/>
  <c r="K231" s="1"/>
  <c r="K230" s="1"/>
  <c r="L232"/>
  <c r="L231" s="1"/>
  <c r="L230" s="1"/>
  <c r="I239"/>
  <c r="I238" s="1"/>
  <c r="J239"/>
  <c r="J238" s="1"/>
  <c r="K239"/>
  <c r="K238" s="1"/>
  <c r="L239"/>
  <c r="L238" s="1"/>
  <c r="I241"/>
  <c r="J241"/>
  <c r="K241"/>
  <c r="L241"/>
  <c r="I244"/>
  <c r="J244"/>
  <c r="K244"/>
  <c r="L244"/>
  <c r="J247"/>
  <c r="I248"/>
  <c r="I247" s="1"/>
  <c r="J248"/>
  <c r="K248"/>
  <c r="K247" s="1"/>
  <c r="L248"/>
  <c r="L247" s="1"/>
  <c r="I252"/>
  <c r="I251" s="1"/>
  <c r="J252"/>
  <c r="J251" s="1"/>
  <c r="K252"/>
  <c r="K251" s="1"/>
  <c r="L252"/>
  <c r="L251" s="1"/>
  <c r="I256"/>
  <c r="I255" s="1"/>
  <c r="J256"/>
  <c r="J255" s="1"/>
  <c r="K256"/>
  <c r="K255" s="1"/>
  <c r="L256"/>
  <c r="L255" s="1"/>
  <c r="I260"/>
  <c r="I259" s="1"/>
  <c r="J260"/>
  <c r="J259" s="1"/>
  <c r="K260"/>
  <c r="K259" s="1"/>
  <c r="L260"/>
  <c r="L259" s="1"/>
  <c r="I263"/>
  <c r="I262" s="1"/>
  <c r="J263"/>
  <c r="J262" s="1"/>
  <c r="K263"/>
  <c r="K262" s="1"/>
  <c r="L263"/>
  <c r="L262" s="1"/>
  <c r="I266"/>
  <c r="I265" s="1"/>
  <c r="J266"/>
  <c r="J265" s="1"/>
  <c r="K266"/>
  <c r="K265" s="1"/>
  <c r="L266"/>
  <c r="L265" s="1"/>
  <c r="I271"/>
  <c r="I270" s="1"/>
  <c r="J271"/>
  <c r="J270" s="1"/>
  <c r="K271"/>
  <c r="K270" s="1"/>
  <c r="L271"/>
  <c r="L270" s="1"/>
  <c r="I273"/>
  <c r="J273"/>
  <c r="K273"/>
  <c r="L273"/>
  <c r="I276"/>
  <c r="J276"/>
  <c r="K276"/>
  <c r="L276"/>
  <c r="I280"/>
  <c r="I279" s="1"/>
  <c r="J280"/>
  <c r="J279" s="1"/>
  <c r="K280"/>
  <c r="K279" s="1"/>
  <c r="L280"/>
  <c r="L279" s="1"/>
  <c r="I284"/>
  <c r="I283" s="1"/>
  <c r="J284"/>
  <c r="J283" s="1"/>
  <c r="K284"/>
  <c r="K283" s="1"/>
  <c r="L284"/>
  <c r="L283" s="1"/>
  <c r="I288"/>
  <c r="I287" s="1"/>
  <c r="J288"/>
  <c r="J287" s="1"/>
  <c r="K288"/>
  <c r="K287" s="1"/>
  <c r="L288"/>
  <c r="L287" s="1"/>
  <c r="I292"/>
  <c r="I291" s="1"/>
  <c r="J292"/>
  <c r="J291" s="1"/>
  <c r="K292"/>
  <c r="K291" s="1"/>
  <c r="L292"/>
  <c r="L291" s="1"/>
  <c r="I295"/>
  <c r="I294" s="1"/>
  <c r="J295"/>
  <c r="J294" s="1"/>
  <c r="K295"/>
  <c r="K294" s="1"/>
  <c r="L295"/>
  <c r="L294" s="1"/>
  <c r="I298"/>
  <c r="I297" s="1"/>
  <c r="J298"/>
  <c r="J297" s="1"/>
  <c r="K298"/>
  <c r="K297" s="1"/>
  <c r="L298"/>
  <c r="L297" s="1"/>
  <c r="I304"/>
  <c r="J304"/>
  <c r="K304"/>
  <c r="L304"/>
  <c r="I306"/>
  <c r="J306"/>
  <c r="K306"/>
  <c r="L306"/>
  <c r="I309"/>
  <c r="J309"/>
  <c r="K309"/>
  <c r="L309"/>
  <c r="I313"/>
  <c r="I312" s="1"/>
  <c r="J313"/>
  <c r="J312" s="1"/>
  <c r="K313"/>
  <c r="K312" s="1"/>
  <c r="L313"/>
  <c r="L312" s="1"/>
  <c r="I317"/>
  <c r="I316" s="1"/>
  <c r="J317"/>
  <c r="J316" s="1"/>
  <c r="K317"/>
  <c r="K316" s="1"/>
  <c r="L317"/>
  <c r="L316" s="1"/>
  <c r="I321"/>
  <c r="I320" s="1"/>
  <c r="J321"/>
  <c r="J320" s="1"/>
  <c r="K321"/>
  <c r="K320" s="1"/>
  <c r="L321"/>
  <c r="L320" s="1"/>
  <c r="I325"/>
  <c r="I324" s="1"/>
  <c r="J325"/>
  <c r="J324" s="1"/>
  <c r="K325"/>
  <c r="K324" s="1"/>
  <c r="L325"/>
  <c r="L324" s="1"/>
  <c r="I328"/>
  <c r="I327" s="1"/>
  <c r="J328"/>
  <c r="J327" s="1"/>
  <c r="K328"/>
  <c r="K327" s="1"/>
  <c r="L328"/>
  <c r="L327" s="1"/>
  <c r="I331"/>
  <c r="I330" s="1"/>
  <c r="J331"/>
  <c r="J330" s="1"/>
  <c r="K331"/>
  <c r="K330" s="1"/>
  <c r="L331"/>
  <c r="L330" s="1"/>
  <c r="I336"/>
  <c r="I335" s="1"/>
  <c r="J336"/>
  <c r="J335" s="1"/>
  <c r="K336"/>
  <c r="K335" s="1"/>
  <c r="L336"/>
  <c r="L335" s="1"/>
  <c r="I338"/>
  <c r="J338"/>
  <c r="K338"/>
  <c r="L338"/>
  <c r="I341"/>
  <c r="J341"/>
  <c r="K341"/>
  <c r="L341"/>
  <c r="I345"/>
  <c r="I344" s="1"/>
  <c r="J345"/>
  <c r="J344" s="1"/>
  <c r="K345"/>
  <c r="K344" s="1"/>
  <c r="L345"/>
  <c r="L344" s="1"/>
  <c r="I349"/>
  <c r="I348" s="1"/>
  <c r="J349"/>
  <c r="J348" s="1"/>
  <c r="K349"/>
  <c r="K348" s="1"/>
  <c r="L349"/>
  <c r="L348" s="1"/>
  <c r="I353"/>
  <c r="I352" s="1"/>
  <c r="J353"/>
  <c r="J352" s="1"/>
  <c r="K353"/>
  <c r="K352" s="1"/>
  <c r="L353"/>
  <c r="L352" s="1"/>
  <c r="I357"/>
  <c r="I356" s="1"/>
  <c r="J357"/>
  <c r="J356" s="1"/>
  <c r="K357"/>
  <c r="K356" s="1"/>
  <c r="L357"/>
  <c r="L356" s="1"/>
  <c r="I360"/>
  <c r="I359" s="1"/>
  <c r="J360"/>
  <c r="J359" s="1"/>
  <c r="K360"/>
  <c r="K359" s="1"/>
  <c r="L360"/>
  <c r="L359" s="1"/>
  <c r="I363"/>
  <c r="I362" s="1"/>
  <c r="J363"/>
  <c r="J362" s="1"/>
  <c r="K363"/>
  <c r="K362" s="1"/>
  <c r="L363"/>
  <c r="L362" s="1"/>
  <c r="I37" i="8"/>
  <c r="I36" s="1"/>
  <c r="I35" s="1"/>
  <c r="J37"/>
  <c r="J36" s="1"/>
  <c r="J35" s="1"/>
  <c r="K37"/>
  <c r="K36" s="1"/>
  <c r="K35" s="1"/>
  <c r="L37"/>
  <c r="L36" s="1"/>
  <c r="L35" s="1"/>
  <c r="I39"/>
  <c r="J39"/>
  <c r="K39"/>
  <c r="L39"/>
  <c r="I43"/>
  <c r="I42" s="1"/>
  <c r="I41" s="1"/>
  <c r="J43"/>
  <c r="J42" s="1"/>
  <c r="J41" s="1"/>
  <c r="K43"/>
  <c r="K42" s="1"/>
  <c r="K41" s="1"/>
  <c r="L43"/>
  <c r="L42" s="1"/>
  <c r="L41" s="1"/>
  <c r="I48"/>
  <c r="I47" s="1"/>
  <c r="I46" s="1"/>
  <c r="I45" s="1"/>
  <c r="J48"/>
  <c r="J47" s="1"/>
  <c r="J46" s="1"/>
  <c r="J45" s="1"/>
  <c r="K48"/>
  <c r="K47" s="1"/>
  <c r="K46" s="1"/>
  <c r="K45" s="1"/>
  <c r="L48"/>
  <c r="L47" s="1"/>
  <c r="L46" s="1"/>
  <c r="L45" s="1"/>
  <c r="L66"/>
  <c r="I67"/>
  <c r="I66" s="1"/>
  <c r="J67"/>
  <c r="J66" s="1"/>
  <c r="K67"/>
  <c r="K66" s="1"/>
  <c r="L67"/>
  <c r="K71"/>
  <c r="L71"/>
  <c r="I72"/>
  <c r="I71" s="1"/>
  <c r="J72"/>
  <c r="J71" s="1"/>
  <c r="K72"/>
  <c r="L72"/>
  <c r="I77"/>
  <c r="I76" s="1"/>
  <c r="J77"/>
  <c r="J76" s="1"/>
  <c r="K77"/>
  <c r="K76" s="1"/>
  <c r="L77"/>
  <c r="L76" s="1"/>
  <c r="I83"/>
  <c r="I82" s="1"/>
  <c r="I81" s="1"/>
  <c r="J83"/>
  <c r="J82" s="1"/>
  <c r="J81" s="1"/>
  <c r="K83"/>
  <c r="K82" s="1"/>
  <c r="K81" s="1"/>
  <c r="L83"/>
  <c r="L82" s="1"/>
  <c r="L81" s="1"/>
  <c r="I88"/>
  <c r="I87" s="1"/>
  <c r="I86" s="1"/>
  <c r="I85" s="1"/>
  <c r="J88"/>
  <c r="J87" s="1"/>
  <c r="J86" s="1"/>
  <c r="J85" s="1"/>
  <c r="K88"/>
  <c r="K87" s="1"/>
  <c r="K86" s="1"/>
  <c r="K85" s="1"/>
  <c r="L88"/>
  <c r="L87" s="1"/>
  <c r="L86" s="1"/>
  <c r="L85" s="1"/>
  <c r="J94"/>
  <c r="J93" s="1"/>
  <c r="I95"/>
  <c r="I94" s="1"/>
  <c r="I93" s="1"/>
  <c r="J95"/>
  <c r="K95"/>
  <c r="K94" s="1"/>
  <c r="K93" s="1"/>
  <c r="L95"/>
  <c r="L94" s="1"/>
  <c r="L93" s="1"/>
  <c r="K99"/>
  <c r="K98" s="1"/>
  <c r="I100"/>
  <c r="I99" s="1"/>
  <c r="I98" s="1"/>
  <c r="J100"/>
  <c r="J99" s="1"/>
  <c r="J98" s="1"/>
  <c r="K100"/>
  <c r="L100"/>
  <c r="L99" s="1"/>
  <c r="L98" s="1"/>
  <c r="L104"/>
  <c r="I105"/>
  <c r="I104" s="1"/>
  <c r="I103" s="1"/>
  <c r="J105"/>
  <c r="J104" s="1"/>
  <c r="K105"/>
  <c r="K104" s="1"/>
  <c r="L105"/>
  <c r="J108"/>
  <c r="K108"/>
  <c r="I109"/>
  <c r="I108" s="1"/>
  <c r="J109"/>
  <c r="K109"/>
  <c r="L109"/>
  <c r="L108" s="1"/>
  <c r="K114"/>
  <c r="K113" s="1"/>
  <c r="I115"/>
  <c r="I114" s="1"/>
  <c r="I113" s="1"/>
  <c r="J115"/>
  <c r="J114" s="1"/>
  <c r="J113" s="1"/>
  <c r="K115"/>
  <c r="L115"/>
  <c r="L114" s="1"/>
  <c r="L113" s="1"/>
  <c r="K119"/>
  <c r="K118" s="1"/>
  <c r="I120"/>
  <c r="I119" s="1"/>
  <c r="I118" s="1"/>
  <c r="J120"/>
  <c r="J119" s="1"/>
  <c r="J118" s="1"/>
  <c r="K120"/>
  <c r="L120"/>
  <c r="L119" s="1"/>
  <c r="L118" s="1"/>
  <c r="K123"/>
  <c r="K122" s="1"/>
  <c r="I124"/>
  <c r="I123" s="1"/>
  <c r="I122" s="1"/>
  <c r="J124"/>
  <c r="J123" s="1"/>
  <c r="J122" s="1"/>
  <c r="K124"/>
  <c r="L124"/>
  <c r="L123" s="1"/>
  <c r="L122" s="1"/>
  <c r="K127"/>
  <c r="K126" s="1"/>
  <c r="I128"/>
  <c r="I127" s="1"/>
  <c r="I126" s="1"/>
  <c r="J128"/>
  <c r="J127" s="1"/>
  <c r="J126" s="1"/>
  <c r="K128"/>
  <c r="L128"/>
  <c r="L127" s="1"/>
  <c r="L126" s="1"/>
  <c r="K131"/>
  <c r="K130" s="1"/>
  <c r="I132"/>
  <c r="I131" s="1"/>
  <c r="I130" s="1"/>
  <c r="J132"/>
  <c r="J131" s="1"/>
  <c r="J130" s="1"/>
  <c r="K132"/>
  <c r="L132"/>
  <c r="L131" s="1"/>
  <c r="L130" s="1"/>
  <c r="K135"/>
  <c r="K134" s="1"/>
  <c r="I136"/>
  <c r="I135" s="1"/>
  <c r="I134" s="1"/>
  <c r="J136"/>
  <c r="J135" s="1"/>
  <c r="J134" s="1"/>
  <c r="K136"/>
  <c r="L136"/>
  <c r="L135" s="1"/>
  <c r="L134" s="1"/>
  <c r="I141"/>
  <c r="I140" s="1"/>
  <c r="I139" s="1"/>
  <c r="I138" s="1"/>
  <c r="J141"/>
  <c r="J140" s="1"/>
  <c r="J139" s="1"/>
  <c r="K141"/>
  <c r="K140" s="1"/>
  <c r="K139" s="1"/>
  <c r="L141"/>
  <c r="L140" s="1"/>
  <c r="L139" s="1"/>
  <c r="I146"/>
  <c r="I145" s="1"/>
  <c r="I144" s="1"/>
  <c r="J146"/>
  <c r="J145" s="1"/>
  <c r="J144" s="1"/>
  <c r="K146"/>
  <c r="K145" s="1"/>
  <c r="K144" s="1"/>
  <c r="L146"/>
  <c r="L145" s="1"/>
  <c r="L144" s="1"/>
  <c r="I150"/>
  <c r="I149" s="1"/>
  <c r="J150"/>
  <c r="J149" s="1"/>
  <c r="K150"/>
  <c r="K149" s="1"/>
  <c r="L150"/>
  <c r="L149" s="1"/>
  <c r="I154"/>
  <c r="I153" s="1"/>
  <c r="I152" s="1"/>
  <c r="J154"/>
  <c r="J153" s="1"/>
  <c r="J152" s="1"/>
  <c r="K154"/>
  <c r="K153" s="1"/>
  <c r="K152" s="1"/>
  <c r="L154"/>
  <c r="L153" s="1"/>
  <c r="L152" s="1"/>
  <c r="I159"/>
  <c r="I158" s="1"/>
  <c r="I157" s="1"/>
  <c r="I160"/>
  <c r="J160"/>
  <c r="J159" s="1"/>
  <c r="J158" s="1"/>
  <c r="J157" s="1"/>
  <c r="K160"/>
  <c r="K159" s="1"/>
  <c r="L160"/>
  <c r="L159" s="1"/>
  <c r="L158" s="1"/>
  <c r="L157" s="1"/>
  <c r="I165"/>
  <c r="I164" s="1"/>
  <c r="J165"/>
  <c r="J164" s="1"/>
  <c r="K165"/>
  <c r="K164" s="1"/>
  <c r="L165"/>
  <c r="L164" s="1"/>
  <c r="I169"/>
  <c r="I168" s="1"/>
  <c r="I170"/>
  <c r="J170"/>
  <c r="J169" s="1"/>
  <c r="J168" s="1"/>
  <c r="K170"/>
  <c r="K169" s="1"/>
  <c r="K168" s="1"/>
  <c r="L170"/>
  <c r="L169" s="1"/>
  <c r="L168" s="1"/>
  <c r="I174"/>
  <c r="I173" s="1"/>
  <c r="I172" s="1"/>
  <c r="J174"/>
  <c r="J173" s="1"/>
  <c r="K174"/>
  <c r="K173" s="1"/>
  <c r="L174"/>
  <c r="L173" s="1"/>
  <c r="K178"/>
  <c r="I179"/>
  <c r="I178" s="1"/>
  <c r="J179"/>
  <c r="J178" s="1"/>
  <c r="K179"/>
  <c r="L179"/>
  <c r="L178" s="1"/>
  <c r="J186"/>
  <c r="K186"/>
  <c r="I187"/>
  <c r="I186" s="1"/>
  <c r="J187"/>
  <c r="K187"/>
  <c r="L187"/>
  <c r="L186" s="1"/>
  <c r="I189"/>
  <c r="I190"/>
  <c r="J190"/>
  <c r="J189" s="1"/>
  <c r="K190"/>
  <c r="K189" s="1"/>
  <c r="L190"/>
  <c r="L189" s="1"/>
  <c r="K194"/>
  <c r="I195"/>
  <c r="I194" s="1"/>
  <c r="J195"/>
  <c r="J194" s="1"/>
  <c r="K195"/>
  <c r="L195"/>
  <c r="L194" s="1"/>
  <c r="K200"/>
  <c r="I201"/>
  <c r="I200" s="1"/>
  <c r="J201"/>
  <c r="J200" s="1"/>
  <c r="K201"/>
  <c r="L201"/>
  <c r="L200" s="1"/>
  <c r="I206"/>
  <c r="I205" s="1"/>
  <c r="J206"/>
  <c r="J205" s="1"/>
  <c r="K206"/>
  <c r="K205" s="1"/>
  <c r="L206"/>
  <c r="L205" s="1"/>
  <c r="I210"/>
  <c r="I209" s="1"/>
  <c r="I208" s="1"/>
  <c r="J210"/>
  <c r="J209" s="1"/>
  <c r="J208" s="1"/>
  <c r="K210"/>
  <c r="K209" s="1"/>
  <c r="K208" s="1"/>
  <c r="L210"/>
  <c r="L209" s="1"/>
  <c r="L208" s="1"/>
  <c r="I216"/>
  <c r="I217"/>
  <c r="J217"/>
  <c r="J216" s="1"/>
  <c r="J215" s="1"/>
  <c r="K217"/>
  <c r="K216" s="1"/>
  <c r="L217"/>
  <c r="L216" s="1"/>
  <c r="I220"/>
  <c r="I219" s="1"/>
  <c r="J220"/>
  <c r="J219" s="1"/>
  <c r="K220"/>
  <c r="K219" s="1"/>
  <c r="L220"/>
  <c r="L219" s="1"/>
  <c r="I229"/>
  <c r="I228" s="1"/>
  <c r="I227" s="1"/>
  <c r="J229"/>
  <c r="J228" s="1"/>
  <c r="J227" s="1"/>
  <c r="K229"/>
  <c r="K228" s="1"/>
  <c r="K227" s="1"/>
  <c r="L229"/>
  <c r="L228" s="1"/>
  <c r="L227" s="1"/>
  <c r="I233"/>
  <c r="I232" s="1"/>
  <c r="I231" s="1"/>
  <c r="J233"/>
  <c r="J232" s="1"/>
  <c r="J231" s="1"/>
  <c r="K233"/>
  <c r="K232" s="1"/>
  <c r="K231" s="1"/>
  <c r="L233"/>
  <c r="L232" s="1"/>
  <c r="L231" s="1"/>
  <c r="I240"/>
  <c r="I239" s="1"/>
  <c r="J240"/>
  <c r="J239" s="1"/>
  <c r="K240"/>
  <c r="K239" s="1"/>
  <c r="L240"/>
  <c r="L239" s="1"/>
  <c r="I242"/>
  <c r="J242"/>
  <c r="K242"/>
  <c r="L242"/>
  <c r="I245"/>
  <c r="J245"/>
  <c r="K245"/>
  <c r="L245"/>
  <c r="I249"/>
  <c r="I248" s="1"/>
  <c r="J249"/>
  <c r="J248" s="1"/>
  <c r="K249"/>
  <c r="K248" s="1"/>
  <c r="L249"/>
  <c r="L248" s="1"/>
  <c r="I252"/>
  <c r="I253"/>
  <c r="J253"/>
  <c r="J252" s="1"/>
  <c r="K253"/>
  <c r="K252" s="1"/>
  <c r="L253"/>
  <c r="L252" s="1"/>
  <c r="I257"/>
  <c r="I256" s="1"/>
  <c r="J257"/>
  <c r="J256" s="1"/>
  <c r="K257"/>
  <c r="K256" s="1"/>
  <c r="L257"/>
  <c r="L256" s="1"/>
  <c r="I261"/>
  <c r="I260" s="1"/>
  <c r="J261"/>
  <c r="J260" s="1"/>
  <c r="K261"/>
  <c r="K260" s="1"/>
  <c r="L261"/>
  <c r="L260" s="1"/>
  <c r="I264"/>
  <c r="I263" s="1"/>
  <c r="J264"/>
  <c r="J263" s="1"/>
  <c r="K264"/>
  <c r="K263" s="1"/>
  <c r="L264"/>
  <c r="L263" s="1"/>
  <c r="I267"/>
  <c r="I266" s="1"/>
  <c r="J267"/>
  <c r="J266" s="1"/>
  <c r="K267"/>
  <c r="K266" s="1"/>
  <c r="L267"/>
  <c r="L266" s="1"/>
  <c r="I272"/>
  <c r="I271" s="1"/>
  <c r="J272"/>
  <c r="J271" s="1"/>
  <c r="K272"/>
  <c r="K271" s="1"/>
  <c r="L272"/>
  <c r="L271" s="1"/>
  <c r="I274"/>
  <c r="J274"/>
  <c r="K274"/>
  <c r="L274"/>
  <c r="I277"/>
  <c r="J277"/>
  <c r="K277"/>
  <c r="L277"/>
  <c r="I281"/>
  <c r="I280" s="1"/>
  <c r="J281"/>
  <c r="J280" s="1"/>
  <c r="K281"/>
  <c r="K280" s="1"/>
  <c r="L281"/>
  <c r="L280" s="1"/>
  <c r="I285"/>
  <c r="I284" s="1"/>
  <c r="J285"/>
  <c r="J284" s="1"/>
  <c r="K285"/>
  <c r="K284" s="1"/>
  <c r="L285"/>
  <c r="L284" s="1"/>
  <c r="I289"/>
  <c r="I288" s="1"/>
  <c r="J289"/>
  <c r="J288" s="1"/>
  <c r="K289"/>
  <c r="K288" s="1"/>
  <c r="L289"/>
  <c r="L288" s="1"/>
  <c r="I293"/>
  <c r="I292" s="1"/>
  <c r="J293"/>
  <c r="J292" s="1"/>
  <c r="K293"/>
  <c r="K292" s="1"/>
  <c r="L293"/>
  <c r="L292" s="1"/>
  <c r="I296"/>
  <c r="I295" s="1"/>
  <c r="J296"/>
  <c r="J295" s="1"/>
  <c r="K296"/>
  <c r="K295" s="1"/>
  <c r="L296"/>
  <c r="L295" s="1"/>
  <c r="J298"/>
  <c r="I299"/>
  <c r="I298" s="1"/>
  <c r="J299"/>
  <c r="K299"/>
  <c r="K298" s="1"/>
  <c r="L299"/>
  <c r="L298" s="1"/>
  <c r="I305"/>
  <c r="I304" s="1"/>
  <c r="J305"/>
  <c r="J304" s="1"/>
  <c r="K305"/>
  <c r="L305"/>
  <c r="I307"/>
  <c r="J307"/>
  <c r="K307"/>
  <c r="L307"/>
  <c r="I310"/>
  <c r="J310"/>
  <c r="K310"/>
  <c r="L310"/>
  <c r="I313"/>
  <c r="L313"/>
  <c r="I314"/>
  <c r="J314"/>
  <c r="J313" s="1"/>
  <c r="K314"/>
  <c r="K313" s="1"/>
  <c r="L314"/>
  <c r="K317"/>
  <c r="I318"/>
  <c r="I317" s="1"/>
  <c r="J318"/>
  <c r="J317" s="1"/>
  <c r="K318"/>
  <c r="L318"/>
  <c r="L317" s="1"/>
  <c r="J321"/>
  <c r="K321"/>
  <c r="I322"/>
  <c r="I321" s="1"/>
  <c r="J322"/>
  <c r="K322"/>
  <c r="L322"/>
  <c r="L321" s="1"/>
  <c r="I325"/>
  <c r="I326"/>
  <c r="J326"/>
  <c r="J325" s="1"/>
  <c r="K326"/>
  <c r="K325" s="1"/>
  <c r="L326"/>
  <c r="L325" s="1"/>
  <c r="J328"/>
  <c r="K328"/>
  <c r="I329"/>
  <c r="I328" s="1"/>
  <c r="J329"/>
  <c r="K329"/>
  <c r="L329"/>
  <c r="L328" s="1"/>
  <c r="K331"/>
  <c r="I332"/>
  <c r="I331" s="1"/>
  <c r="J332"/>
  <c r="J331" s="1"/>
  <c r="K332"/>
  <c r="L332"/>
  <c r="L331" s="1"/>
  <c r="J336"/>
  <c r="K336"/>
  <c r="I337"/>
  <c r="I336" s="1"/>
  <c r="J337"/>
  <c r="K337"/>
  <c r="L337"/>
  <c r="L336" s="1"/>
  <c r="I339"/>
  <c r="J339"/>
  <c r="K339"/>
  <c r="L339"/>
  <c r="I342"/>
  <c r="J342"/>
  <c r="K342"/>
  <c r="L342"/>
  <c r="I346"/>
  <c r="I345" s="1"/>
  <c r="J346"/>
  <c r="J345" s="1"/>
  <c r="K346"/>
  <c r="K345" s="1"/>
  <c r="L346"/>
  <c r="L345" s="1"/>
  <c r="J349"/>
  <c r="I350"/>
  <c r="I349" s="1"/>
  <c r="J350"/>
  <c r="K350"/>
  <c r="K349" s="1"/>
  <c r="L350"/>
  <c r="L349" s="1"/>
  <c r="I353"/>
  <c r="I354"/>
  <c r="J354"/>
  <c r="J353" s="1"/>
  <c r="K354"/>
  <c r="K353" s="1"/>
  <c r="L354"/>
  <c r="L353" s="1"/>
  <c r="K357"/>
  <c r="I358"/>
  <c r="I357" s="1"/>
  <c r="J358"/>
  <c r="J357" s="1"/>
  <c r="K358"/>
  <c r="L358"/>
  <c r="L357" s="1"/>
  <c r="J360"/>
  <c r="K360"/>
  <c r="I361"/>
  <c r="I360" s="1"/>
  <c r="J361"/>
  <c r="K361"/>
  <c r="L361"/>
  <c r="L360" s="1"/>
  <c r="I363"/>
  <c r="I364"/>
  <c r="J364"/>
  <c r="J363" s="1"/>
  <c r="K364"/>
  <c r="K363" s="1"/>
  <c r="L364"/>
  <c r="L363" s="1"/>
  <c r="I38" i="7"/>
  <c r="I37" s="1"/>
  <c r="I36" s="1"/>
  <c r="I35" s="1"/>
  <c r="J38"/>
  <c r="J37" s="1"/>
  <c r="J36" s="1"/>
  <c r="J35" s="1"/>
  <c r="K38"/>
  <c r="K37" s="1"/>
  <c r="K36" s="1"/>
  <c r="K35" s="1"/>
  <c r="L38"/>
  <c r="L37" s="1"/>
  <c r="L36" s="1"/>
  <c r="I40"/>
  <c r="J40"/>
  <c r="K40"/>
  <c r="L40"/>
  <c r="I44"/>
  <c r="I43" s="1"/>
  <c r="I42" s="1"/>
  <c r="J44"/>
  <c r="J43" s="1"/>
  <c r="J42" s="1"/>
  <c r="K44"/>
  <c r="K43" s="1"/>
  <c r="K42" s="1"/>
  <c r="L44"/>
  <c r="L43" s="1"/>
  <c r="L42" s="1"/>
  <c r="I48"/>
  <c r="I47" s="1"/>
  <c r="I46" s="1"/>
  <c r="J48"/>
  <c r="J47" s="1"/>
  <c r="J46" s="1"/>
  <c r="K48"/>
  <c r="K47" s="1"/>
  <c r="K46" s="1"/>
  <c r="L48"/>
  <c r="L47" s="1"/>
  <c r="L46" s="1"/>
  <c r="I49"/>
  <c r="J49"/>
  <c r="K49"/>
  <c r="L49"/>
  <c r="I67"/>
  <c r="J67"/>
  <c r="K67"/>
  <c r="I68"/>
  <c r="J68"/>
  <c r="K68"/>
  <c r="L68"/>
  <c r="L67" s="1"/>
  <c r="I72"/>
  <c r="I66" s="1"/>
  <c r="J72"/>
  <c r="K72"/>
  <c r="L72"/>
  <c r="I73"/>
  <c r="J73"/>
  <c r="K73"/>
  <c r="L73"/>
  <c r="I78"/>
  <c r="I77" s="1"/>
  <c r="J78"/>
  <c r="J77" s="1"/>
  <c r="J66" s="1"/>
  <c r="J65" s="1"/>
  <c r="K78"/>
  <c r="K77" s="1"/>
  <c r="K66" s="1"/>
  <c r="K65" s="1"/>
  <c r="L78"/>
  <c r="L77" s="1"/>
  <c r="I84"/>
  <c r="I83" s="1"/>
  <c r="I82" s="1"/>
  <c r="J84"/>
  <c r="J83" s="1"/>
  <c r="J82" s="1"/>
  <c r="K84"/>
  <c r="K83" s="1"/>
  <c r="K82" s="1"/>
  <c r="L84"/>
  <c r="L83" s="1"/>
  <c r="L82" s="1"/>
  <c r="I88"/>
  <c r="I87" s="1"/>
  <c r="I86" s="1"/>
  <c r="J88"/>
  <c r="J87" s="1"/>
  <c r="J86" s="1"/>
  <c r="K88"/>
  <c r="K87" s="1"/>
  <c r="K86" s="1"/>
  <c r="L88"/>
  <c r="L87" s="1"/>
  <c r="L86" s="1"/>
  <c r="I89"/>
  <c r="J89"/>
  <c r="K89"/>
  <c r="L89"/>
  <c r="I96"/>
  <c r="I95" s="1"/>
  <c r="I94" s="1"/>
  <c r="I93" s="1"/>
  <c r="J96"/>
  <c r="J95" s="1"/>
  <c r="J94" s="1"/>
  <c r="K96"/>
  <c r="K95" s="1"/>
  <c r="K94" s="1"/>
  <c r="L96"/>
  <c r="L95" s="1"/>
  <c r="L94" s="1"/>
  <c r="I101"/>
  <c r="I100" s="1"/>
  <c r="I99" s="1"/>
  <c r="J101"/>
  <c r="J100" s="1"/>
  <c r="J99" s="1"/>
  <c r="K101"/>
  <c r="K100" s="1"/>
  <c r="K99" s="1"/>
  <c r="L101"/>
  <c r="L100" s="1"/>
  <c r="L99" s="1"/>
  <c r="I106"/>
  <c r="I105" s="1"/>
  <c r="I104" s="1"/>
  <c r="J106"/>
  <c r="J105" s="1"/>
  <c r="J104" s="1"/>
  <c r="K106"/>
  <c r="K105" s="1"/>
  <c r="K104" s="1"/>
  <c r="L106"/>
  <c r="L105" s="1"/>
  <c r="L104" s="1"/>
  <c r="I109"/>
  <c r="J109"/>
  <c r="K109"/>
  <c r="L109"/>
  <c r="I110"/>
  <c r="J110"/>
  <c r="K110"/>
  <c r="L110"/>
  <c r="I116"/>
  <c r="I115" s="1"/>
  <c r="I114" s="1"/>
  <c r="J116"/>
  <c r="J115" s="1"/>
  <c r="J114" s="1"/>
  <c r="K116"/>
  <c r="K115" s="1"/>
  <c r="K114" s="1"/>
  <c r="L116"/>
  <c r="L115" s="1"/>
  <c r="L114" s="1"/>
  <c r="I121"/>
  <c r="I120" s="1"/>
  <c r="I119" s="1"/>
  <c r="J121"/>
  <c r="J120" s="1"/>
  <c r="J119" s="1"/>
  <c r="K121"/>
  <c r="K120" s="1"/>
  <c r="K119" s="1"/>
  <c r="L121"/>
  <c r="L120" s="1"/>
  <c r="L119" s="1"/>
  <c r="I125"/>
  <c r="I124" s="1"/>
  <c r="I123" s="1"/>
  <c r="J125"/>
  <c r="J124" s="1"/>
  <c r="J123" s="1"/>
  <c r="K125"/>
  <c r="K124" s="1"/>
  <c r="K123" s="1"/>
  <c r="L125"/>
  <c r="L124" s="1"/>
  <c r="L123" s="1"/>
  <c r="I129"/>
  <c r="I128" s="1"/>
  <c r="I127" s="1"/>
  <c r="J129"/>
  <c r="J128" s="1"/>
  <c r="J127" s="1"/>
  <c r="K129"/>
  <c r="K128" s="1"/>
  <c r="K127" s="1"/>
  <c r="L129"/>
  <c r="L128" s="1"/>
  <c r="L127" s="1"/>
  <c r="I133"/>
  <c r="I132" s="1"/>
  <c r="I131" s="1"/>
  <c r="J133"/>
  <c r="J132" s="1"/>
  <c r="J131" s="1"/>
  <c r="K133"/>
  <c r="K132" s="1"/>
  <c r="K131" s="1"/>
  <c r="L133"/>
  <c r="L132" s="1"/>
  <c r="L131" s="1"/>
  <c r="I137"/>
  <c r="I136" s="1"/>
  <c r="I135" s="1"/>
  <c r="J137"/>
  <c r="J136" s="1"/>
  <c r="J135" s="1"/>
  <c r="K137"/>
  <c r="K136" s="1"/>
  <c r="K135" s="1"/>
  <c r="L137"/>
  <c r="L136" s="1"/>
  <c r="L135" s="1"/>
  <c r="I142"/>
  <c r="I141" s="1"/>
  <c r="I140" s="1"/>
  <c r="J142"/>
  <c r="J141" s="1"/>
  <c r="J140" s="1"/>
  <c r="K142"/>
  <c r="K141" s="1"/>
  <c r="K140" s="1"/>
  <c r="L142"/>
  <c r="L141" s="1"/>
  <c r="L140" s="1"/>
  <c r="I147"/>
  <c r="I146" s="1"/>
  <c r="I145" s="1"/>
  <c r="J147"/>
  <c r="J146" s="1"/>
  <c r="J145" s="1"/>
  <c r="K147"/>
  <c r="K146" s="1"/>
  <c r="K145" s="1"/>
  <c r="L147"/>
  <c r="L146" s="1"/>
  <c r="L145" s="1"/>
  <c r="I151"/>
  <c r="I150" s="1"/>
  <c r="J151"/>
  <c r="J150" s="1"/>
  <c r="K151"/>
  <c r="K150" s="1"/>
  <c r="L151"/>
  <c r="L150" s="1"/>
  <c r="I155"/>
  <c r="I154" s="1"/>
  <c r="I153" s="1"/>
  <c r="J155"/>
  <c r="J154" s="1"/>
  <c r="J153" s="1"/>
  <c r="K155"/>
  <c r="K154" s="1"/>
  <c r="K153" s="1"/>
  <c r="L155"/>
  <c r="L154" s="1"/>
  <c r="L153" s="1"/>
  <c r="I161"/>
  <c r="I160" s="1"/>
  <c r="I159" s="1"/>
  <c r="I158" s="1"/>
  <c r="J161"/>
  <c r="J160" s="1"/>
  <c r="J159" s="1"/>
  <c r="J158" s="1"/>
  <c r="K161"/>
  <c r="K160" s="1"/>
  <c r="K159" s="1"/>
  <c r="K158" s="1"/>
  <c r="L161"/>
  <c r="L160" s="1"/>
  <c r="I166"/>
  <c r="I165" s="1"/>
  <c r="J166"/>
  <c r="J165" s="1"/>
  <c r="K166"/>
  <c r="K165" s="1"/>
  <c r="L166"/>
  <c r="L165" s="1"/>
  <c r="I171"/>
  <c r="I170" s="1"/>
  <c r="I169" s="1"/>
  <c r="J171"/>
  <c r="J170" s="1"/>
  <c r="J169" s="1"/>
  <c r="K171"/>
  <c r="K170" s="1"/>
  <c r="K169" s="1"/>
  <c r="K168" s="1"/>
  <c r="L171"/>
  <c r="L170" s="1"/>
  <c r="L169" s="1"/>
  <c r="I175"/>
  <c r="I174" s="1"/>
  <c r="I173" s="1"/>
  <c r="J175"/>
  <c r="J174" s="1"/>
  <c r="J173" s="1"/>
  <c r="K175"/>
  <c r="K174" s="1"/>
  <c r="K173" s="1"/>
  <c r="L175"/>
  <c r="L174" s="1"/>
  <c r="I180"/>
  <c r="I179" s="1"/>
  <c r="J180"/>
  <c r="J179" s="1"/>
  <c r="K180"/>
  <c r="K179" s="1"/>
  <c r="L180"/>
  <c r="L179" s="1"/>
  <c r="J187"/>
  <c r="K187"/>
  <c r="I188"/>
  <c r="I187" s="1"/>
  <c r="I186" s="1"/>
  <c r="J188"/>
  <c r="K188"/>
  <c r="L188"/>
  <c r="L187" s="1"/>
  <c r="I191"/>
  <c r="I190" s="1"/>
  <c r="J191"/>
  <c r="J190" s="1"/>
  <c r="K191"/>
  <c r="K190" s="1"/>
  <c r="L191"/>
  <c r="L190" s="1"/>
  <c r="I195"/>
  <c r="J195"/>
  <c r="K195"/>
  <c r="I196"/>
  <c r="J196"/>
  <c r="K196"/>
  <c r="L196"/>
  <c r="L195" s="1"/>
  <c r="J201"/>
  <c r="K201"/>
  <c r="I202"/>
  <c r="I201" s="1"/>
  <c r="J202"/>
  <c r="K202"/>
  <c r="L202"/>
  <c r="L201" s="1"/>
  <c r="I207"/>
  <c r="I206" s="1"/>
  <c r="J207"/>
  <c r="J206" s="1"/>
  <c r="K207"/>
  <c r="K206" s="1"/>
  <c r="L207"/>
  <c r="L206" s="1"/>
  <c r="I211"/>
  <c r="I210" s="1"/>
  <c r="I209" s="1"/>
  <c r="J211"/>
  <c r="J210" s="1"/>
  <c r="J209" s="1"/>
  <c r="K211"/>
  <c r="K210" s="1"/>
  <c r="K209" s="1"/>
  <c r="L211"/>
  <c r="L210" s="1"/>
  <c r="L209" s="1"/>
  <c r="I218"/>
  <c r="I217" s="1"/>
  <c r="J218"/>
  <c r="J217" s="1"/>
  <c r="K218"/>
  <c r="K217" s="1"/>
  <c r="L218"/>
  <c r="L217" s="1"/>
  <c r="I221"/>
  <c r="I220" s="1"/>
  <c r="J221"/>
  <c r="J220" s="1"/>
  <c r="K221"/>
  <c r="K220" s="1"/>
  <c r="L221"/>
  <c r="L220" s="1"/>
  <c r="I230"/>
  <c r="I229" s="1"/>
  <c r="I228" s="1"/>
  <c r="J230"/>
  <c r="J229" s="1"/>
  <c r="J228" s="1"/>
  <c r="K230"/>
  <c r="K229" s="1"/>
  <c r="K228" s="1"/>
  <c r="L230"/>
  <c r="L229" s="1"/>
  <c r="L228" s="1"/>
  <c r="I234"/>
  <c r="I233" s="1"/>
  <c r="I232" s="1"/>
  <c r="J234"/>
  <c r="J233" s="1"/>
  <c r="J232" s="1"/>
  <c r="K234"/>
  <c r="K233" s="1"/>
  <c r="K232" s="1"/>
  <c r="L234"/>
  <c r="L233" s="1"/>
  <c r="L232" s="1"/>
  <c r="L240"/>
  <c r="I241"/>
  <c r="I240" s="1"/>
  <c r="J241"/>
  <c r="J240" s="1"/>
  <c r="K241"/>
  <c r="K240" s="1"/>
  <c r="K239" s="1"/>
  <c r="L241"/>
  <c r="I243"/>
  <c r="J243"/>
  <c r="K243"/>
  <c r="L243"/>
  <c r="I246"/>
  <c r="J246"/>
  <c r="K246"/>
  <c r="L246"/>
  <c r="I249"/>
  <c r="J249"/>
  <c r="K249"/>
  <c r="I250"/>
  <c r="J250"/>
  <c r="K250"/>
  <c r="L250"/>
  <c r="L249" s="1"/>
  <c r="L253"/>
  <c r="I254"/>
  <c r="I253" s="1"/>
  <c r="J254"/>
  <c r="J253" s="1"/>
  <c r="K254"/>
  <c r="K253" s="1"/>
  <c r="L254"/>
  <c r="I258"/>
  <c r="I257" s="1"/>
  <c r="J258"/>
  <c r="J257" s="1"/>
  <c r="K258"/>
  <c r="K257" s="1"/>
  <c r="L258"/>
  <c r="L257" s="1"/>
  <c r="J261"/>
  <c r="K261"/>
  <c r="I262"/>
  <c r="I261" s="1"/>
  <c r="J262"/>
  <c r="K262"/>
  <c r="L262"/>
  <c r="L261" s="1"/>
  <c r="L264"/>
  <c r="I265"/>
  <c r="I264" s="1"/>
  <c r="J265"/>
  <c r="J264" s="1"/>
  <c r="K265"/>
  <c r="K264" s="1"/>
  <c r="L265"/>
  <c r="I268"/>
  <c r="I267" s="1"/>
  <c r="J268"/>
  <c r="J267" s="1"/>
  <c r="K268"/>
  <c r="K267" s="1"/>
  <c r="L268"/>
  <c r="L267" s="1"/>
  <c r="I273"/>
  <c r="I272" s="1"/>
  <c r="J273"/>
  <c r="J272" s="1"/>
  <c r="K273"/>
  <c r="K272" s="1"/>
  <c r="L273"/>
  <c r="L272" s="1"/>
  <c r="I275"/>
  <c r="J275"/>
  <c r="K275"/>
  <c r="L275"/>
  <c r="I278"/>
  <c r="J278"/>
  <c r="K278"/>
  <c r="L278"/>
  <c r="I282"/>
  <c r="I281" s="1"/>
  <c r="J282"/>
  <c r="J281" s="1"/>
  <c r="K282"/>
  <c r="K281" s="1"/>
  <c r="L282"/>
  <c r="L281" s="1"/>
  <c r="K285"/>
  <c r="I286"/>
  <c r="I285" s="1"/>
  <c r="J286"/>
  <c r="J285" s="1"/>
  <c r="K286"/>
  <c r="L286"/>
  <c r="L285" s="1"/>
  <c r="I289"/>
  <c r="J289"/>
  <c r="K289"/>
  <c r="I290"/>
  <c r="J290"/>
  <c r="K290"/>
  <c r="L290"/>
  <c r="L289" s="1"/>
  <c r="I294"/>
  <c r="I293" s="1"/>
  <c r="J294"/>
  <c r="J293" s="1"/>
  <c r="K294"/>
  <c r="K293" s="1"/>
  <c r="L294"/>
  <c r="L293" s="1"/>
  <c r="I297"/>
  <c r="I296" s="1"/>
  <c r="J297"/>
  <c r="J296" s="1"/>
  <c r="K297"/>
  <c r="K296" s="1"/>
  <c r="L297"/>
  <c r="L296" s="1"/>
  <c r="J299"/>
  <c r="K299"/>
  <c r="I300"/>
  <c r="I299" s="1"/>
  <c r="J300"/>
  <c r="K300"/>
  <c r="L300"/>
  <c r="L299" s="1"/>
  <c r="I306"/>
  <c r="I305" s="1"/>
  <c r="J306"/>
  <c r="J305" s="1"/>
  <c r="K306"/>
  <c r="K305" s="1"/>
  <c r="K304" s="1"/>
  <c r="L306"/>
  <c r="L305" s="1"/>
  <c r="I308"/>
  <c r="J308"/>
  <c r="K308"/>
  <c r="L308"/>
  <c r="I311"/>
  <c r="J311"/>
  <c r="K311"/>
  <c r="L311"/>
  <c r="L314"/>
  <c r="I315"/>
  <c r="I314" s="1"/>
  <c r="J315"/>
  <c r="J314" s="1"/>
  <c r="K315"/>
  <c r="K314" s="1"/>
  <c r="L315"/>
  <c r="I319"/>
  <c r="I318" s="1"/>
  <c r="J319"/>
  <c r="J318" s="1"/>
  <c r="K319"/>
  <c r="K318" s="1"/>
  <c r="L319"/>
  <c r="L318" s="1"/>
  <c r="J322"/>
  <c r="K322"/>
  <c r="I323"/>
  <c r="I322" s="1"/>
  <c r="J323"/>
  <c r="K323"/>
  <c r="L323"/>
  <c r="L322" s="1"/>
  <c r="L326"/>
  <c r="I327"/>
  <c r="I326" s="1"/>
  <c r="J327"/>
  <c r="J326" s="1"/>
  <c r="K327"/>
  <c r="K326" s="1"/>
  <c r="L327"/>
  <c r="I330"/>
  <c r="I329" s="1"/>
  <c r="J330"/>
  <c r="J329" s="1"/>
  <c r="K330"/>
  <c r="K329" s="1"/>
  <c r="L330"/>
  <c r="L329" s="1"/>
  <c r="J332"/>
  <c r="K332"/>
  <c r="I333"/>
  <c r="I332" s="1"/>
  <c r="J333"/>
  <c r="K333"/>
  <c r="L333"/>
  <c r="L332" s="1"/>
  <c r="J337"/>
  <c r="K337"/>
  <c r="I338"/>
  <c r="I337" s="1"/>
  <c r="J338"/>
  <c r="K338"/>
  <c r="L338"/>
  <c r="L337" s="1"/>
  <c r="I340"/>
  <c r="J340"/>
  <c r="K340"/>
  <c r="L340"/>
  <c r="I343"/>
  <c r="J343"/>
  <c r="K343"/>
  <c r="L343"/>
  <c r="I347"/>
  <c r="I346" s="1"/>
  <c r="J347"/>
  <c r="J346" s="1"/>
  <c r="K347"/>
  <c r="K346" s="1"/>
  <c r="L347"/>
  <c r="L346" s="1"/>
  <c r="J350"/>
  <c r="K350"/>
  <c r="I351"/>
  <c r="I350" s="1"/>
  <c r="J351"/>
  <c r="K351"/>
  <c r="L351"/>
  <c r="L350" s="1"/>
  <c r="I355"/>
  <c r="I354" s="1"/>
  <c r="J355"/>
  <c r="J354" s="1"/>
  <c r="K355"/>
  <c r="K354" s="1"/>
  <c r="L355"/>
  <c r="L354" s="1"/>
  <c r="I359"/>
  <c r="I358" s="1"/>
  <c r="J359"/>
  <c r="J358" s="1"/>
  <c r="K359"/>
  <c r="K358" s="1"/>
  <c r="L359"/>
  <c r="L358" s="1"/>
  <c r="I361"/>
  <c r="J361"/>
  <c r="K361"/>
  <c r="I362"/>
  <c r="J362"/>
  <c r="K362"/>
  <c r="L362"/>
  <c r="L361" s="1"/>
  <c r="I365"/>
  <c r="I364" s="1"/>
  <c r="J365"/>
  <c r="J364" s="1"/>
  <c r="K365"/>
  <c r="K364" s="1"/>
  <c r="L365"/>
  <c r="L364" s="1"/>
  <c r="I37" i="6"/>
  <c r="I36" s="1"/>
  <c r="I35" s="1"/>
  <c r="I38"/>
  <c r="J38"/>
  <c r="J37" s="1"/>
  <c r="J36" s="1"/>
  <c r="K38"/>
  <c r="K37" s="1"/>
  <c r="K36" s="1"/>
  <c r="L38"/>
  <c r="L37" s="1"/>
  <c r="L36" s="1"/>
  <c r="L35" s="1"/>
  <c r="I40"/>
  <c r="J40"/>
  <c r="K40"/>
  <c r="L40"/>
  <c r="J43"/>
  <c r="J42" s="1"/>
  <c r="I44"/>
  <c r="I43" s="1"/>
  <c r="I42" s="1"/>
  <c r="J44"/>
  <c r="K44"/>
  <c r="K43" s="1"/>
  <c r="K42" s="1"/>
  <c r="L44"/>
  <c r="L43" s="1"/>
  <c r="L42" s="1"/>
  <c r="K48"/>
  <c r="K47" s="1"/>
  <c r="K46" s="1"/>
  <c r="L48"/>
  <c r="L47" s="1"/>
  <c r="L46" s="1"/>
  <c r="I49"/>
  <c r="I48" s="1"/>
  <c r="I47" s="1"/>
  <c r="I46" s="1"/>
  <c r="J49"/>
  <c r="J48" s="1"/>
  <c r="J47" s="1"/>
  <c r="J46" s="1"/>
  <c r="K49"/>
  <c r="L49"/>
  <c r="I67"/>
  <c r="I68"/>
  <c r="J68"/>
  <c r="J67" s="1"/>
  <c r="K68"/>
  <c r="K67" s="1"/>
  <c r="K66" s="1"/>
  <c r="L68"/>
  <c r="L67" s="1"/>
  <c r="L66" s="1"/>
  <c r="L65" s="1"/>
  <c r="K72"/>
  <c r="L72"/>
  <c r="I73"/>
  <c r="I72" s="1"/>
  <c r="J73"/>
  <c r="J72" s="1"/>
  <c r="K73"/>
  <c r="L73"/>
  <c r="J77"/>
  <c r="I78"/>
  <c r="I77" s="1"/>
  <c r="J78"/>
  <c r="K78"/>
  <c r="K77" s="1"/>
  <c r="L78"/>
  <c r="L77" s="1"/>
  <c r="J83"/>
  <c r="J82" s="1"/>
  <c r="I84"/>
  <c r="I83" s="1"/>
  <c r="I82" s="1"/>
  <c r="J84"/>
  <c r="K84"/>
  <c r="K83" s="1"/>
  <c r="K82" s="1"/>
  <c r="L84"/>
  <c r="L83" s="1"/>
  <c r="L82" s="1"/>
  <c r="K88"/>
  <c r="K87" s="1"/>
  <c r="K86" s="1"/>
  <c r="L88"/>
  <c r="L87" s="1"/>
  <c r="L86" s="1"/>
  <c r="I89"/>
  <c r="I88" s="1"/>
  <c r="I87" s="1"/>
  <c r="I86" s="1"/>
  <c r="J89"/>
  <c r="J88" s="1"/>
  <c r="J87" s="1"/>
  <c r="J86" s="1"/>
  <c r="K89"/>
  <c r="L89"/>
  <c r="I95"/>
  <c r="I94" s="1"/>
  <c r="I96"/>
  <c r="J96"/>
  <c r="J95" s="1"/>
  <c r="J94" s="1"/>
  <c r="K96"/>
  <c r="K95" s="1"/>
  <c r="K94" s="1"/>
  <c r="L96"/>
  <c r="L95" s="1"/>
  <c r="L94" s="1"/>
  <c r="I100"/>
  <c r="I99" s="1"/>
  <c r="I101"/>
  <c r="J101"/>
  <c r="J100" s="1"/>
  <c r="J99" s="1"/>
  <c r="K101"/>
  <c r="K100" s="1"/>
  <c r="K99" s="1"/>
  <c r="L101"/>
  <c r="L100" s="1"/>
  <c r="L99" s="1"/>
  <c r="I105"/>
  <c r="I106"/>
  <c r="J106"/>
  <c r="J105" s="1"/>
  <c r="J104" s="1"/>
  <c r="K106"/>
  <c r="K105" s="1"/>
  <c r="K104" s="1"/>
  <c r="L106"/>
  <c r="L105" s="1"/>
  <c r="L104" s="1"/>
  <c r="K109"/>
  <c r="L109"/>
  <c r="I110"/>
  <c r="I109" s="1"/>
  <c r="J110"/>
  <c r="J109" s="1"/>
  <c r="K110"/>
  <c r="L110"/>
  <c r="I115"/>
  <c r="I114" s="1"/>
  <c r="I116"/>
  <c r="J116"/>
  <c r="J115" s="1"/>
  <c r="J114" s="1"/>
  <c r="K116"/>
  <c r="K115" s="1"/>
  <c r="K114" s="1"/>
  <c r="L116"/>
  <c r="L115" s="1"/>
  <c r="L114" s="1"/>
  <c r="L113" s="1"/>
  <c r="I120"/>
  <c r="I119" s="1"/>
  <c r="I121"/>
  <c r="J121"/>
  <c r="J120" s="1"/>
  <c r="J119" s="1"/>
  <c r="K121"/>
  <c r="K120" s="1"/>
  <c r="K119" s="1"/>
  <c r="L121"/>
  <c r="L120" s="1"/>
  <c r="L119" s="1"/>
  <c r="I124"/>
  <c r="I123" s="1"/>
  <c r="I125"/>
  <c r="J125"/>
  <c r="J124" s="1"/>
  <c r="J123" s="1"/>
  <c r="K125"/>
  <c r="K124" s="1"/>
  <c r="K123" s="1"/>
  <c r="L125"/>
  <c r="L124" s="1"/>
  <c r="L123" s="1"/>
  <c r="I128"/>
  <c r="I127" s="1"/>
  <c r="I129"/>
  <c r="J129"/>
  <c r="J128" s="1"/>
  <c r="J127" s="1"/>
  <c r="K129"/>
  <c r="K128" s="1"/>
  <c r="K127" s="1"/>
  <c r="L129"/>
  <c r="L128" s="1"/>
  <c r="L127" s="1"/>
  <c r="I132"/>
  <c r="I131" s="1"/>
  <c r="I133"/>
  <c r="J133"/>
  <c r="J132" s="1"/>
  <c r="J131" s="1"/>
  <c r="K133"/>
  <c r="K132" s="1"/>
  <c r="K131" s="1"/>
  <c r="L133"/>
  <c r="L132" s="1"/>
  <c r="L131" s="1"/>
  <c r="I136"/>
  <c r="I135" s="1"/>
  <c r="I137"/>
  <c r="J137"/>
  <c r="J136" s="1"/>
  <c r="J135" s="1"/>
  <c r="K137"/>
  <c r="K136" s="1"/>
  <c r="K135" s="1"/>
  <c r="L137"/>
  <c r="L136" s="1"/>
  <c r="L135" s="1"/>
  <c r="I140"/>
  <c r="I141"/>
  <c r="J141"/>
  <c r="J140" s="1"/>
  <c r="J139" s="1"/>
  <c r="I142"/>
  <c r="J142"/>
  <c r="K142"/>
  <c r="K141" s="1"/>
  <c r="K140" s="1"/>
  <c r="L142"/>
  <c r="L141" s="1"/>
  <c r="L140" s="1"/>
  <c r="I145"/>
  <c r="I146"/>
  <c r="J146"/>
  <c r="J145" s="1"/>
  <c r="I147"/>
  <c r="J147"/>
  <c r="K147"/>
  <c r="K146" s="1"/>
  <c r="K145" s="1"/>
  <c r="L147"/>
  <c r="L146" s="1"/>
  <c r="L145" s="1"/>
  <c r="I150"/>
  <c r="I151"/>
  <c r="J151"/>
  <c r="J150" s="1"/>
  <c r="K151"/>
  <c r="K150" s="1"/>
  <c r="L151"/>
  <c r="L150" s="1"/>
  <c r="I154"/>
  <c r="I153" s="1"/>
  <c r="I155"/>
  <c r="J155"/>
  <c r="J154" s="1"/>
  <c r="J153" s="1"/>
  <c r="K155"/>
  <c r="K154" s="1"/>
  <c r="K153" s="1"/>
  <c r="L155"/>
  <c r="L154" s="1"/>
  <c r="L153" s="1"/>
  <c r="J160"/>
  <c r="J159" s="1"/>
  <c r="J158" s="1"/>
  <c r="I161"/>
  <c r="I160" s="1"/>
  <c r="I159" s="1"/>
  <c r="I158" s="1"/>
  <c r="J161"/>
  <c r="K161"/>
  <c r="K160" s="1"/>
  <c r="L161"/>
  <c r="L160" s="1"/>
  <c r="L159" s="1"/>
  <c r="L158" s="1"/>
  <c r="I165"/>
  <c r="I166"/>
  <c r="J166"/>
  <c r="J165" s="1"/>
  <c r="K166"/>
  <c r="K165" s="1"/>
  <c r="L166"/>
  <c r="L165" s="1"/>
  <c r="J170"/>
  <c r="J169" s="1"/>
  <c r="I171"/>
  <c r="I170" s="1"/>
  <c r="I169" s="1"/>
  <c r="J171"/>
  <c r="K171"/>
  <c r="K170" s="1"/>
  <c r="K169" s="1"/>
  <c r="K168" s="1"/>
  <c r="L171"/>
  <c r="L170" s="1"/>
  <c r="L169" s="1"/>
  <c r="J174"/>
  <c r="I175"/>
  <c r="I174" s="1"/>
  <c r="I173" s="1"/>
  <c r="J175"/>
  <c r="K175"/>
  <c r="K174" s="1"/>
  <c r="K173" s="1"/>
  <c r="L175"/>
  <c r="L174" s="1"/>
  <c r="I179"/>
  <c r="I180"/>
  <c r="J180"/>
  <c r="J179" s="1"/>
  <c r="K180"/>
  <c r="K179" s="1"/>
  <c r="L180"/>
  <c r="L179" s="1"/>
  <c r="K187"/>
  <c r="I188"/>
  <c r="I187" s="1"/>
  <c r="J188"/>
  <c r="J187" s="1"/>
  <c r="K188"/>
  <c r="L188"/>
  <c r="L187" s="1"/>
  <c r="J190"/>
  <c r="I191"/>
  <c r="I190" s="1"/>
  <c r="J191"/>
  <c r="K191"/>
  <c r="K190" s="1"/>
  <c r="L191"/>
  <c r="L190" s="1"/>
  <c r="I195"/>
  <c r="I196"/>
  <c r="J196"/>
  <c r="J195" s="1"/>
  <c r="K196"/>
  <c r="K195" s="1"/>
  <c r="L196"/>
  <c r="L195" s="1"/>
  <c r="K201"/>
  <c r="I202"/>
  <c r="I201" s="1"/>
  <c r="J202"/>
  <c r="J201" s="1"/>
  <c r="K202"/>
  <c r="L202"/>
  <c r="L201" s="1"/>
  <c r="J206"/>
  <c r="I207"/>
  <c r="I206" s="1"/>
  <c r="J207"/>
  <c r="K207"/>
  <c r="K206" s="1"/>
  <c r="L207"/>
  <c r="L206" s="1"/>
  <c r="J210"/>
  <c r="J209" s="1"/>
  <c r="I211"/>
  <c r="I210" s="1"/>
  <c r="I209" s="1"/>
  <c r="J211"/>
  <c r="K211"/>
  <c r="K210" s="1"/>
  <c r="K209" s="1"/>
  <c r="L211"/>
  <c r="L210" s="1"/>
  <c r="L209" s="1"/>
  <c r="J217"/>
  <c r="I218"/>
  <c r="I217" s="1"/>
  <c r="I216" s="1"/>
  <c r="J218"/>
  <c r="K218"/>
  <c r="K217" s="1"/>
  <c r="K216" s="1"/>
  <c r="L218"/>
  <c r="L217" s="1"/>
  <c r="L216" s="1"/>
  <c r="I220"/>
  <c r="I221"/>
  <c r="J221"/>
  <c r="J220" s="1"/>
  <c r="K221"/>
  <c r="K220" s="1"/>
  <c r="L221"/>
  <c r="L220" s="1"/>
  <c r="I229"/>
  <c r="I228" s="1"/>
  <c r="I230"/>
  <c r="J230"/>
  <c r="J229" s="1"/>
  <c r="J228" s="1"/>
  <c r="K230"/>
  <c r="K229" s="1"/>
  <c r="K228" s="1"/>
  <c r="L230"/>
  <c r="L229" s="1"/>
  <c r="L228" s="1"/>
  <c r="I233"/>
  <c r="I232" s="1"/>
  <c r="I234"/>
  <c r="J234"/>
  <c r="J233" s="1"/>
  <c r="J232" s="1"/>
  <c r="K234"/>
  <c r="K233" s="1"/>
  <c r="K232" s="1"/>
  <c r="L234"/>
  <c r="L233" s="1"/>
  <c r="L232" s="1"/>
  <c r="J240"/>
  <c r="I241"/>
  <c r="I240" s="1"/>
  <c r="J241"/>
  <c r="K241"/>
  <c r="K240" s="1"/>
  <c r="L241"/>
  <c r="L240" s="1"/>
  <c r="I243"/>
  <c r="J243"/>
  <c r="K243"/>
  <c r="L243"/>
  <c r="I246"/>
  <c r="J246"/>
  <c r="K246"/>
  <c r="L246"/>
  <c r="K249"/>
  <c r="I250"/>
  <c r="I249" s="1"/>
  <c r="J250"/>
  <c r="J249" s="1"/>
  <c r="K250"/>
  <c r="L250"/>
  <c r="L249" s="1"/>
  <c r="J253"/>
  <c r="I254"/>
  <c r="I253" s="1"/>
  <c r="J254"/>
  <c r="K254"/>
  <c r="K253" s="1"/>
  <c r="L254"/>
  <c r="L253" s="1"/>
  <c r="I257"/>
  <c r="L257"/>
  <c r="I258"/>
  <c r="J258"/>
  <c r="J257" s="1"/>
  <c r="K258"/>
  <c r="K257" s="1"/>
  <c r="L258"/>
  <c r="K261"/>
  <c r="I262"/>
  <c r="I261" s="1"/>
  <c r="J262"/>
  <c r="J261" s="1"/>
  <c r="K262"/>
  <c r="L262"/>
  <c r="L261" s="1"/>
  <c r="I264"/>
  <c r="J264"/>
  <c r="I265"/>
  <c r="J265"/>
  <c r="K265"/>
  <c r="K264" s="1"/>
  <c r="L265"/>
  <c r="L264" s="1"/>
  <c r="I267"/>
  <c r="I268"/>
  <c r="J268"/>
  <c r="J267" s="1"/>
  <c r="K268"/>
  <c r="K267" s="1"/>
  <c r="L268"/>
  <c r="L267" s="1"/>
  <c r="I272"/>
  <c r="I273"/>
  <c r="J273"/>
  <c r="J272" s="1"/>
  <c r="J271" s="1"/>
  <c r="K273"/>
  <c r="K272" s="1"/>
  <c r="L273"/>
  <c r="L272" s="1"/>
  <c r="I275"/>
  <c r="J275"/>
  <c r="K275"/>
  <c r="L275"/>
  <c r="I278"/>
  <c r="J278"/>
  <c r="K278"/>
  <c r="L278"/>
  <c r="J281"/>
  <c r="I282"/>
  <c r="I281" s="1"/>
  <c r="J282"/>
  <c r="K282"/>
  <c r="K281" s="1"/>
  <c r="L282"/>
  <c r="L281" s="1"/>
  <c r="I285"/>
  <c r="I286"/>
  <c r="J286"/>
  <c r="J285" s="1"/>
  <c r="K286"/>
  <c r="K285" s="1"/>
  <c r="L286"/>
  <c r="L285" s="1"/>
  <c r="K289"/>
  <c r="I290"/>
  <c r="I289" s="1"/>
  <c r="J290"/>
  <c r="J289" s="1"/>
  <c r="K290"/>
  <c r="L290"/>
  <c r="L289" s="1"/>
  <c r="J293"/>
  <c r="I294"/>
  <c r="I293" s="1"/>
  <c r="J294"/>
  <c r="K294"/>
  <c r="K293" s="1"/>
  <c r="L294"/>
  <c r="L293" s="1"/>
  <c r="I296"/>
  <c r="I297"/>
  <c r="J297"/>
  <c r="J296" s="1"/>
  <c r="K297"/>
  <c r="K296" s="1"/>
  <c r="L297"/>
  <c r="L296" s="1"/>
  <c r="K299"/>
  <c r="I300"/>
  <c r="I299" s="1"/>
  <c r="J300"/>
  <c r="J299" s="1"/>
  <c r="K300"/>
  <c r="L300"/>
  <c r="L299" s="1"/>
  <c r="I306"/>
  <c r="J306"/>
  <c r="J305" s="1"/>
  <c r="K306"/>
  <c r="K305" s="1"/>
  <c r="L306"/>
  <c r="L305" s="1"/>
  <c r="I308"/>
  <c r="J308"/>
  <c r="K308"/>
  <c r="L308"/>
  <c r="I311"/>
  <c r="I305" s="1"/>
  <c r="J311"/>
  <c r="K311"/>
  <c r="L311"/>
  <c r="J314"/>
  <c r="I315"/>
  <c r="I314" s="1"/>
  <c r="J315"/>
  <c r="K315"/>
  <c r="K314" s="1"/>
  <c r="L315"/>
  <c r="L314" s="1"/>
  <c r="I318"/>
  <c r="I319"/>
  <c r="J319"/>
  <c r="J318" s="1"/>
  <c r="K319"/>
  <c r="K318" s="1"/>
  <c r="L319"/>
  <c r="L318" s="1"/>
  <c r="K322"/>
  <c r="L322"/>
  <c r="I323"/>
  <c r="I322" s="1"/>
  <c r="J323"/>
  <c r="J322" s="1"/>
  <c r="K323"/>
  <c r="L323"/>
  <c r="J326"/>
  <c r="I327"/>
  <c r="I326" s="1"/>
  <c r="J327"/>
  <c r="K327"/>
  <c r="K326" s="1"/>
  <c r="L327"/>
  <c r="L326" s="1"/>
  <c r="I329"/>
  <c r="I330"/>
  <c r="J330"/>
  <c r="J329" s="1"/>
  <c r="K330"/>
  <c r="K329" s="1"/>
  <c r="L330"/>
  <c r="L329" s="1"/>
  <c r="J332"/>
  <c r="K332"/>
  <c r="I333"/>
  <c r="I332" s="1"/>
  <c r="J333"/>
  <c r="K333"/>
  <c r="L333"/>
  <c r="L332" s="1"/>
  <c r="K337"/>
  <c r="I338"/>
  <c r="I337" s="1"/>
  <c r="J338"/>
  <c r="J337" s="1"/>
  <c r="K338"/>
  <c r="L338"/>
  <c r="L337" s="1"/>
  <c r="I340"/>
  <c r="J340"/>
  <c r="K340"/>
  <c r="L340"/>
  <c r="I343"/>
  <c r="J343"/>
  <c r="K343"/>
  <c r="L343"/>
  <c r="I346"/>
  <c r="I347"/>
  <c r="J347"/>
  <c r="J346" s="1"/>
  <c r="K347"/>
  <c r="K346" s="1"/>
  <c r="L347"/>
  <c r="L346" s="1"/>
  <c r="K350"/>
  <c r="I351"/>
  <c r="I350" s="1"/>
  <c r="J351"/>
  <c r="J350" s="1"/>
  <c r="K351"/>
  <c r="L351"/>
  <c r="L350" s="1"/>
  <c r="J354"/>
  <c r="I355"/>
  <c r="I354" s="1"/>
  <c r="J355"/>
  <c r="K355"/>
  <c r="K354" s="1"/>
  <c r="L355"/>
  <c r="L354" s="1"/>
  <c r="I358"/>
  <c r="I359"/>
  <c r="J359"/>
  <c r="J358" s="1"/>
  <c r="K359"/>
  <c r="K358" s="1"/>
  <c r="L359"/>
  <c r="L358" s="1"/>
  <c r="K361"/>
  <c r="I362"/>
  <c r="I361" s="1"/>
  <c r="J362"/>
  <c r="J361" s="1"/>
  <c r="K362"/>
  <c r="L362"/>
  <c r="L361" s="1"/>
  <c r="I364"/>
  <c r="J364"/>
  <c r="I365"/>
  <c r="J365"/>
  <c r="K365"/>
  <c r="K364" s="1"/>
  <c r="L365"/>
  <c r="L364" s="1"/>
  <c r="I38" i="5"/>
  <c r="I37" s="1"/>
  <c r="I36" s="1"/>
  <c r="J38"/>
  <c r="J37" s="1"/>
  <c r="J36" s="1"/>
  <c r="K38"/>
  <c r="K37" s="1"/>
  <c r="K36" s="1"/>
  <c r="L38"/>
  <c r="L37" s="1"/>
  <c r="L36" s="1"/>
  <c r="I40"/>
  <c r="J40"/>
  <c r="K40"/>
  <c r="L40"/>
  <c r="I44"/>
  <c r="I43" s="1"/>
  <c r="I42" s="1"/>
  <c r="J44"/>
  <c r="J43" s="1"/>
  <c r="J42" s="1"/>
  <c r="K44"/>
  <c r="K43" s="1"/>
  <c r="K42" s="1"/>
  <c r="L44"/>
  <c r="L43" s="1"/>
  <c r="L42" s="1"/>
  <c r="I48"/>
  <c r="I47" s="1"/>
  <c r="I46" s="1"/>
  <c r="J48"/>
  <c r="J47" s="1"/>
  <c r="J46" s="1"/>
  <c r="K48"/>
  <c r="K47" s="1"/>
  <c r="K46" s="1"/>
  <c r="L48"/>
  <c r="L47" s="1"/>
  <c r="L46" s="1"/>
  <c r="I49"/>
  <c r="J49"/>
  <c r="K49"/>
  <c r="L49"/>
  <c r="I68"/>
  <c r="I67" s="1"/>
  <c r="I66" s="1"/>
  <c r="J68"/>
  <c r="J67" s="1"/>
  <c r="J66" s="1"/>
  <c r="J65" s="1"/>
  <c r="K68"/>
  <c r="K67" s="1"/>
  <c r="K66" s="1"/>
  <c r="K65" s="1"/>
  <c r="L68"/>
  <c r="L67" s="1"/>
  <c r="L66" s="1"/>
  <c r="L65" s="1"/>
  <c r="J72"/>
  <c r="K72"/>
  <c r="L72"/>
  <c r="I73"/>
  <c r="I72" s="1"/>
  <c r="J73"/>
  <c r="K73"/>
  <c r="L73"/>
  <c r="I78"/>
  <c r="I77" s="1"/>
  <c r="J78"/>
  <c r="J77" s="1"/>
  <c r="K78"/>
  <c r="K77" s="1"/>
  <c r="L78"/>
  <c r="L77" s="1"/>
  <c r="I84"/>
  <c r="I83" s="1"/>
  <c r="I82" s="1"/>
  <c r="J84"/>
  <c r="J83" s="1"/>
  <c r="J82" s="1"/>
  <c r="K84"/>
  <c r="K83" s="1"/>
  <c r="K82" s="1"/>
  <c r="L84"/>
  <c r="L83" s="1"/>
  <c r="L82" s="1"/>
  <c r="J88"/>
  <c r="J87" s="1"/>
  <c r="J86" s="1"/>
  <c r="K88"/>
  <c r="K87" s="1"/>
  <c r="K86" s="1"/>
  <c r="I89"/>
  <c r="I88" s="1"/>
  <c r="I87" s="1"/>
  <c r="I86" s="1"/>
  <c r="J89"/>
  <c r="K89"/>
  <c r="L89"/>
  <c r="L88" s="1"/>
  <c r="L87" s="1"/>
  <c r="L86" s="1"/>
  <c r="I95"/>
  <c r="I94" s="1"/>
  <c r="I93" s="1"/>
  <c r="L95"/>
  <c r="L94" s="1"/>
  <c r="L93" s="1"/>
  <c r="I96"/>
  <c r="J96"/>
  <c r="J95" s="1"/>
  <c r="J94" s="1"/>
  <c r="K96"/>
  <c r="K95" s="1"/>
  <c r="K94" s="1"/>
  <c r="L96"/>
  <c r="L100"/>
  <c r="L99" s="1"/>
  <c r="I101"/>
  <c r="I100" s="1"/>
  <c r="I99" s="1"/>
  <c r="J101"/>
  <c r="J100" s="1"/>
  <c r="J99" s="1"/>
  <c r="K101"/>
  <c r="K100" s="1"/>
  <c r="K99" s="1"/>
  <c r="L101"/>
  <c r="L105"/>
  <c r="L104" s="1"/>
  <c r="I106"/>
  <c r="I105" s="1"/>
  <c r="I104" s="1"/>
  <c r="J106"/>
  <c r="J105" s="1"/>
  <c r="J104" s="1"/>
  <c r="K106"/>
  <c r="K105" s="1"/>
  <c r="K104" s="1"/>
  <c r="L106"/>
  <c r="J109"/>
  <c r="K109"/>
  <c r="I110"/>
  <c r="I109" s="1"/>
  <c r="J110"/>
  <c r="K110"/>
  <c r="L110"/>
  <c r="L109" s="1"/>
  <c r="L115"/>
  <c r="L114" s="1"/>
  <c r="I116"/>
  <c r="I115" s="1"/>
  <c r="I114" s="1"/>
  <c r="J116"/>
  <c r="J115" s="1"/>
  <c r="J114" s="1"/>
  <c r="K116"/>
  <c r="K115" s="1"/>
  <c r="K114" s="1"/>
  <c r="L116"/>
  <c r="L120"/>
  <c r="L119" s="1"/>
  <c r="I121"/>
  <c r="I120" s="1"/>
  <c r="I119" s="1"/>
  <c r="J121"/>
  <c r="J120" s="1"/>
  <c r="J119" s="1"/>
  <c r="K121"/>
  <c r="K120" s="1"/>
  <c r="K119" s="1"/>
  <c r="L121"/>
  <c r="L124"/>
  <c r="L123" s="1"/>
  <c r="I125"/>
  <c r="I124" s="1"/>
  <c r="I123" s="1"/>
  <c r="J125"/>
  <c r="J124" s="1"/>
  <c r="J123" s="1"/>
  <c r="K125"/>
  <c r="K124" s="1"/>
  <c r="K123" s="1"/>
  <c r="L125"/>
  <c r="L128"/>
  <c r="L127" s="1"/>
  <c r="I129"/>
  <c r="I128" s="1"/>
  <c r="I127" s="1"/>
  <c r="J129"/>
  <c r="J128" s="1"/>
  <c r="J127" s="1"/>
  <c r="K129"/>
  <c r="K128" s="1"/>
  <c r="K127" s="1"/>
  <c r="L129"/>
  <c r="L132"/>
  <c r="L131" s="1"/>
  <c r="I133"/>
  <c r="I132" s="1"/>
  <c r="I131" s="1"/>
  <c r="J133"/>
  <c r="J132" s="1"/>
  <c r="J131" s="1"/>
  <c r="K133"/>
  <c r="K132" s="1"/>
  <c r="K131" s="1"/>
  <c r="L133"/>
  <c r="L136"/>
  <c r="L135" s="1"/>
  <c r="I137"/>
  <c r="I136" s="1"/>
  <c r="I135" s="1"/>
  <c r="J137"/>
  <c r="J136" s="1"/>
  <c r="J135" s="1"/>
  <c r="K137"/>
  <c r="K136" s="1"/>
  <c r="K135" s="1"/>
  <c r="L137"/>
  <c r="I141"/>
  <c r="I140" s="1"/>
  <c r="J141"/>
  <c r="J140" s="1"/>
  <c r="I142"/>
  <c r="J142"/>
  <c r="K142"/>
  <c r="K141" s="1"/>
  <c r="K140" s="1"/>
  <c r="L142"/>
  <c r="L141" s="1"/>
  <c r="L140" s="1"/>
  <c r="I146"/>
  <c r="I145" s="1"/>
  <c r="J146"/>
  <c r="J145" s="1"/>
  <c r="I147"/>
  <c r="J147"/>
  <c r="K147"/>
  <c r="K146" s="1"/>
  <c r="K145" s="1"/>
  <c r="L147"/>
  <c r="L146" s="1"/>
  <c r="L145" s="1"/>
  <c r="L150"/>
  <c r="I151"/>
  <c r="I150" s="1"/>
  <c r="J151"/>
  <c r="J150" s="1"/>
  <c r="K151"/>
  <c r="K150" s="1"/>
  <c r="L151"/>
  <c r="L154"/>
  <c r="L153" s="1"/>
  <c r="I155"/>
  <c r="I154" s="1"/>
  <c r="I153" s="1"/>
  <c r="J155"/>
  <c r="J154" s="1"/>
  <c r="J153" s="1"/>
  <c r="K155"/>
  <c r="K154" s="1"/>
  <c r="K153" s="1"/>
  <c r="L155"/>
  <c r="J160"/>
  <c r="J159" s="1"/>
  <c r="J158" s="1"/>
  <c r="I161"/>
  <c r="I160" s="1"/>
  <c r="J161"/>
  <c r="K161"/>
  <c r="K160" s="1"/>
  <c r="L161"/>
  <c r="L160" s="1"/>
  <c r="I166"/>
  <c r="I165" s="1"/>
  <c r="J166"/>
  <c r="J165" s="1"/>
  <c r="K166"/>
  <c r="K165" s="1"/>
  <c r="L166"/>
  <c r="L165" s="1"/>
  <c r="I171"/>
  <c r="I170" s="1"/>
  <c r="I169" s="1"/>
  <c r="J171"/>
  <c r="J170" s="1"/>
  <c r="J169" s="1"/>
  <c r="K171"/>
  <c r="K170" s="1"/>
  <c r="K169" s="1"/>
  <c r="L171"/>
  <c r="L170" s="1"/>
  <c r="L169" s="1"/>
  <c r="I175"/>
  <c r="I174" s="1"/>
  <c r="J175"/>
  <c r="J174" s="1"/>
  <c r="K175"/>
  <c r="K174" s="1"/>
  <c r="L175"/>
  <c r="L174" s="1"/>
  <c r="I180"/>
  <c r="I179" s="1"/>
  <c r="J180"/>
  <c r="J179" s="1"/>
  <c r="K180"/>
  <c r="K179" s="1"/>
  <c r="L180"/>
  <c r="L179" s="1"/>
  <c r="K187"/>
  <c r="K186" s="1"/>
  <c r="I188"/>
  <c r="I187" s="1"/>
  <c r="J188"/>
  <c r="J187" s="1"/>
  <c r="K188"/>
  <c r="L188"/>
  <c r="L187" s="1"/>
  <c r="I191"/>
  <c r="I190" s="1"/>
  <c r="J191"/>
  <c r="J190" s="1"/>
  <c r="K191"/>
  <c r="K190" s="1"/>
  <c r="L191"/>
  <c r="L190" s="1"/>
  <c r="I196"/>
  <c r="I195" s="1"/>
  <c r="J196"/>
  <c r="J195" s="1"/>
  <c r="K196"/>
  <c r="K195" s="1"/>
  <c r="L196"/>
  <c r="L195" s="1"/>
  <c r="K201"/>
  <c r="I202"/>
  <c r="I201" s="1"/>
  <c r="J202"/>
  <c r="J201" s="1"/>
  <c r="K202"/>
  <c r="L202"/>
  <c r="L201" s="1"/>
  <c r="I206"/>
  <c r="L206"/>
  <c r="I207"/>
  <c r="J207"/>
  <c r="J206" s="1"/>
  <c r="K207"/>
  <c r="K206" s="1"/>
  <c r="L207"/>
  <c r="L210"/>
  <c r="L209" s="1"/>
  <c r="I211"/>
  <c r="I210" s="1"/>
  <c r="I209" s="1"/>
  <c r="J211"/>
  <c r="J210" s="1"/>
  <c r="J209" s="1"/>
  <c r="K211"/>
  <c r="K210" s="1"/>
  <c r="K209" s="1"/>
  <c r="L211"/>
  <c r="I217"/>
  <c r="I218"/>
  <c r="J218"/>
  <c r="J217" s="1"/>
  <c r="K218"/>
  <c r="K217" s="1"/>
  <c r="L218"/>
  <c r="L217" s="1"/>
  <c r="I221"/>
  <c r="I220" s="1"/>
  <c r="J221"/>
  <c r="J220" s="1"/>
  <c r="K221"/>
  <c r="K220" s="1"/>
  <c r="L221"/>
  <c r="L220" s="1"/>
  <c r="I230"/>
  <c r="I229" s="1"/>
  <c r="I228" s="1"/>
  <c r="J230"/>
  <c r="J229" s="1"/>
  <c r="J228" s="1"/>
  <c r="K230"/>
  <c r="K229" s="1"/>
  <c r="K228" s="1"/>
  <c r="L230"/>
  <c r="L229" s="1"/>
  <c r="L228" s="1"/>
  <c r="I234"/>
  <c r="I233" s="1"/>
  <c r="I232" s="1"/>
  <c r="J234"/>
  <c r="J233" s="1"/>
  <c r="J232" s="1"/>
  <c r="K234"/>
  <c r="K233" s="1"/>
  <c r="K232" s="1"/>
  <c r="L234"/>
  <c r="L233" s="1"/>
  <c r="L232" s="1"/>
  <c r="L240"/>
  <c r="I241"/>
  <c r="I240" s="1"/>
  <c r="J241"/>
  <c r="J240" s="1"/>
  <c r="K241"/>
  <c r="K240" s="1"/>
  <c r="K239" s="1"/>
  <c r="L241"/>
  <c r="I243"/>
  <c r="J243"/>
  <c r="K243"/>
  <c r="L243"/>
  <c r="I246"/>
  <c r="J246"/>
  <c r="K246"/>
  <c r="L246"/>
  <c r="K249"/>
  <c r="I250"/>
  <c r="I249" s="1"/>
  <c r="J250"/>
  <c r="J249" s="1"/>
  <c r="K250"/>
  <c r="L250"/>
  <c r="L249" s="1"/>
  <c r="I254"/>
  <c r="I253" s="1"/>
  <c r="J254"/>
  <c r="J253" s="1"/>
  <c r="K254"/>
  <c r="K253" s="1"/>
  <c r="L254"/>
  <c r="L253" s="1"/>
  <c r="I258"/>
  <c r="I257" s="1"/>
  <c r="J258"/>
  <c r="J257" s="1"/>
  <c r="K258"/>
  <c r="K257" s="1"/>
  <c r="L258"/>
  <c r="L257" s="1"/>
  <c r="K261"/>
  <c r="I262"/>
  <c r="I261" s="1"/>
  <c r="J262"/>
  <c r="J261" s="1"/>
  <c r="K262"/>
  <c r="L262"/>
  <c r="L261" s="1"/>
  <c r="I265"/>
  <c r="I264" s="1"/>
  <c r="J265"/>
  <c r="J264" s="1"/>
  <c r="K265"/>
  <c r="K264" s="1"/>
  <c r="L265"/>
  <c r="L264" s="1"/>
  <c r="I268"/>
  <c r="I267" s="1"/>
  <c r="J268"/>
  <c r="J267" s="1"/>
  <c r="K268"/>
  <c r="K267" s="1"/>
  <c r="L268"/>
  <c r="L267" s="1"/>
  <c r="I273"/>
  <c r="I272" s="1"/>
  <c r="J273"/>
  <c r="J272" s="1"/>
  <c r="J271" s="1"/>
  <c r="K273"/>
  <c r="K272" s="1"/>
  <c r="L273"/>
  <c r="L272" s="1"/>
  <c r="I275"/>
  <c r="J275"/>
  <c r="K275"/>
  <c r="L275"/>
  <c r="I278"/>
  <c r="J278"/>
  <c r="K278"/>
  <c r="L278"/>
  <c r="I282"/>
  <c r="I281" s="1"/>
  <c r="J282"/>
  <c r="J281" s="1"/>
  <c r="K282"/>
  <c r="K281" s="1"/>
  <c r="L282"/>
  <c r="L281" s="1"/>
  <c r="I286"/>
  <c r="I285" s="1"/>
  <c r="J286"/>
  <c r="J285" s="1"/>
  <c r="K286"/>
  <c r="K285" s="1"/>
  <c r="L286"/>
  <c r="L285" s="1"/>
  <c r="K289"/>
  <c r="L289"/>
  <c r="I290"/>
  <c r="I289" s="1"/>
  <c r="J290"/>
  <c r="J289" s="1"/>
  <c r="K290"/>
  <c r="L290"/>
  <c r="I294"/>
  <c r="I293" s="1"/>
  <c r="J294"/>
  <c r="J293" s="1"/>
  <c r="K294"/>
  <c r="K293" s="1"/>
  <c r="L294"/>
  <c r="L293" s="1"/>
  <c r="I297"/>
  <c r="I296" s="1"/>
  <c r="J297"/>
  <c r="J296" s="1"/>
  <c r="K297"/>
  <c r="K296" s="1"/>
  <c r="L297"/>
  <c r="L296" s="1"/>
  <c r="K299"/>
  <c r="I300"/>
  <c r="I299" s="1"/>
  <c r="J300"/>
  <c r="J299" s="1"/>
  <c r="K300"/>
  <c r="L300"/>
  <c r="L299" s="1"/>
  <c r="I306"/>
  <c r="I305" s="1"/>
  <c r="J306"/>
  <c r="K306"/>
  <c r="K305" s="1"/>
  <c r="L306"/>
  <c r="I308"/>
  <c r="J308"/>
  <c r="J305" s="1"/>
  <c r="K308"/>
  <c r="L308"/>
  <c r="L305" s="1"/>
  <c r="I311"/>
  <c r="J311"/>
  <c r="K311"/>
  <c r="L311"/>
  <c r="I315"/>
  <c r="I314" s="1"/>
  <c r="J315"/>
  <c r="J314" s="1"/>
  <c r="K315"/>
  <c r="K314" s="1"/>
  <c r="L315"/>
  <c r="L314" s="1"/>
  <c r="J318"/>
  <c r="L318"/>
  <c r="I319"/>
  <c r="I318" s="1"/>
  <c r="J319"/>
  <c r="K319"/>
  <c r="K318" s="1"/>
  <c r="L319"/>
  <c r="I322"/>
  <c r="K322"/>
  <c r="I323"/>
  <c r="J323"/>
  <c r="J322" s="1"/>
  <c r="K323"/>
  <c r="L323"/>
  <c r="L322" s="1"/>
  <c r="I327"/>
  <c r="I326" s="1"/>
  <c r="J327"/>
  <c r="J326" s="1"/>
  <c r="K327"/>
  <c r="K326" s="1"/>
  <c r="L327"/>
  <c r="L326" s="1"/>
  <c r="J329"/>
  <c r="K329"/>
  <c r="L329"/>
  <c r="I330"/>
  <c r="I329" s="1"/>
  <c r="J330"/>
  <c r="K330"/>
  <c r="L330"/>
  <c r="I332"/>
  <c r="K332"/>
  <c r="I333"/>
  <c r="J333"/>
  <c r="J332" s="1"/>
  <c r="K333"/>
  <c r="L333"/>
  <c r="L332" s="1"/>
  <c r="I337"/>
  <c r="K337"/>
  <c r="K336" s="1"/>
  <c r="I338"/>
  <c r="J338"/>
  <c r="J337" s="1"/>
  <c r="K338"/>
  <c r="L338"/>
  <c r="L337" s="1"/>
  <c r="I340"/>
  <c r="J340"/>
  <c r="K340"/>
  <c r="L340"/>
  <c r="I343"/>
  <c r="J343"/>
  <c r="K343"/>
  <c r="L343"/>
  <c r="J346"/>
  <c r="L346"/>
  <c r="I347"/>
  <c r="I346" s="1"/>
  <c r="J347"/>
  <c r="K347"/>
  <c r="K346" s="1"/>
  <c r="L347"/>
  <c r="K350"/>
  <c r="I351"/>
  <c r="I350" s="1"/>
  <c r="J351"/>
  <c r="J350" s="1"/>
  <c r="K351"/>
  <c r="L351"/>
  <c r="L350" s="1"/>
  <c r="I355"/>
  <c r="I354" s="1"/>
  <c r="J355"/>
  <c r="J354" s="1"/>
  <c r="K355"/>
  <c r="K354" s="1"/>
  <c r="L355"/>
  <c r="L354" s="1"/>
  <c r="J358"/>
  <c r="L358"/>
  <c r="I359"/>
  <c r="I358" s="1"/>
  <c r="J359"/>
  <c r="K359"/>
  <c r="K358" s="1"/>
  <c r="L359"/>
  <c r="K361"/>
  <c r="I362"/>
  <c r="I361" s="1"/>
  <c r="J362"/>
  <c r="J361" s="1"/>
  <c r="K362"/>
  <c r="L362"/>
  <c r="L361" s="1"/>
  <c r="I365"/>
  <c r="I364" s="1"/>
  <c r="J365"/>
  <c r="J364" s="1"/>
  <c r="K365"/>
  <c r="K364" s="1"/>
  <c r="L365"/>
  <c r="L364" s="1"/>
  <c r="K36" i="2"/>
  <c r="I37"/>
  <c r="I36" s="1"/>
  <c r="I35" s="1"/>
  <c r="K37"/>
  <c r="I38"/>
  <c r="J38"/>
  <c r="J37" s="1"/>
  <c r="J36" s="1"/>
  <c r="J35" s="1"/>
  <c r="K38"/>
  <c r="L38"/>
  <c r="L37" s="1"/>
  <c r="L36" s="1"/>
  <c r="I40"/>
  <c r="J40"/>
  <c r="K40"/>
  <c r="L40"/>
  <c r="I42"/>
  <c r="I43"/>
  <c r="L43"/>
  <c r="L42" s="1"/>
  <c r="I44"/>
  <c r="J44"/>
  <c r="J43" s="1"/>
  <c r="J42" s="1"/>
  <c r="K44"/>
  <c r="K43" s="1"/>
  <c r="K42" s="1"/>
  <c r="L44"/>
  <c r="J48"/>
  <c r="J47" s="1"/>
  <c r="J46" s="1"/>
  <c r="K48"/>
  <c r="K47" s="1"/>
  <c r="K46" s="1"/>
  <c r="I49"/>
  <c r="I48" s="1"/>
  <c r="I47" s="1"/>
  <c r="I46" s="1"/>
  <c r="J49"/>
  <c r="K49"/>
  <c r="L49"/>
  <c r="L48" s="1"/>
  <c r="L47" s="1"/>
  <c r="L46" s="1"/>
  <c r="I67"/>
  <c r="J67"/>
  <c r="K67"/>
  <c r="I68"/>
  <c r="J68"/>
  <c r="K68"/>
  <c r="L68"/>
  <c r="L67" s="1"/>
  <c r="J72"/>
  <c r="K72"/>
  <c r="K66" s="1"/>
  <c r="K65" s="1"/>
  <c r="I73"/>
  <c r="I72" s="1"/>
  <c r="J73"/>
  <c r="K73"/>
  <c r="L73"/>
  <c r="L72" s="1"/>
  <c r="I77"/>
  <c r="L77"/>
  <c r="I78"/>
  <c r="J78"/>
  <c r="J77" s="1"/>
  <c r="K78"/>
  <c r="K77" s="1"/>
  <c r="L78"/>
  <c r="I82"/>
  <c r="I83"/>
  <c r="L83"/>
  <c r="L82" s="1"/>
  <c r="I84"/>
  <c r="J84"/>
  <c r="J83" s="1"/>
  <c r="J82" s="1"/>
  <c r="K84"/>
  <c r="K83" s="1"/>
  <c r="K82" s="1"/>
  <c r="L84"/>
  <c r="J88"/>
  <c r="J87" s="1"/>
  <c r="J86" s="1"/>
  <c r="K88"/>
  <c r="K87" s="1"/>
  <c r="K86" s="1"/>
  <c r="I89"/>
  <c r="I88" s="1"/>
  <c r="I87" s="1"/>
  <c r="I86" s="1"/>
  <c r="J89"/>
  <c r="K89"/>
  <c r="L89"/>
  <c r="L88" s="1"/>
  <c r="L87" s="1"/>
  <c r="L86" s="1"/>
  <c r="K94"/>
  <c r="K93" s="1"/>
  <c r="I95"/>
  <c r="I94" s="1"/>
  <c r="K95"/>
  <c r="I96"/>
  <c r="J96"/>
  <c r="J95" s="1"/>
  <c r="J94" s="1"/>
  <c r="K96"/>
  <c r="L96"/>
  <c r="L95" s="1"/>
  <c r="L94" s="1"/>
  <c r="K99"/>
  <c r="I100"/>
  <c r="I99" s="1"/>
  <c r="K100"/>
  <c r="I101"/>
  <c r="J101"/>
  <c r="J100" s="1"/>
  <c r="J99" s="1"/>
  <c r="K101"/>
  <c r="L101"/>
  <c r="L100" s="1"/>
  <c r="L99" s="1"/>
  <c r="I105"/>
  <c r="I104" s="1"/>
  <c r="K105"/>
  <c r="I106"/>
  <c r="J106"/>
  <c r="J105" s="1"/>
  <c r="J104" s="1"/>
  <c r="K106"/>
  <c r="L106"/>
  <c r="L105" s="1"/>
  <c r="L104" s="1"/>
  <c r="J109"/>
  <c r="K109"/>
  <c r="K104" s="1"/>
  <c r="I110"/>
  <c r="I109" s="1"/>
  <c r="J110"/>
  <c r="K110"/>
  <c r="L110"/>
  <c r="L109" s="1"/>
  <c r="K114"/>
  <c r="K113" s="1"/>
  <c r="I115"/>
  <c r="I114" s="1"/>
  <c r="K115"/>
  <c r="I116"/>
  <c r="J116"/>
  <c r="J115" s="1"/>
  <c r="J114" s="1"/>
  <c r="K116"/>
  <c r="L116"/>
  <c r="L115" s="1"/>
  <c r="L114" s="1"/>
  <c r="L113" s="1"/>
  <c r="K119"/>
  <c r="I120"/>
  <c r="I119" s="1"/>
  <c r="K120"/>
  <c r="I121"/>
  <c r="J121"/>
  <c r="J120" s="1"/>
  <c r="J119" s="1"/>
  <c r="K121"/>
  <c r="L121"/>
  <c r="L120" s="1"/>
  <c r="L119" s="1"/>
  <c r="K123"/>
  <c r="I124"/>
  <c r="I123" s="1"/>
  <c r="K124"/>
  <c r="I125"/>
  <c r="J125"/>
  <c r="J124" s="1"/>
  <c r="J123" s="1"/>
  <c r="K125"/>
  <c r="L125"/>
  <c r="L124" s="1"/>
  <c r="L123" s="1"/>
  <c r="K127"/>
  <c r="I128"/>
  <c r="I127" s="1"/>
  <c r="K128"/>
  <c r="I129"/>
  <c r="J129"/>
  <c r="J128" s="1"/>
  <c r="J127" s="1"/>
  <c r="K129"/>
  <c r="L129"/>
  <c r="L128" s="1"/>
  <c r="L127" s="1"/>
  <c r="K131"/>
  <c r="I132"/>
  <c r="I131" s="1"/>
  <c r="K132"/>
  <c r="I133"/>
  <c r="J133"/>
  <c r="J132" s="1"/>
  <c r="J131" s="1"/>
  <c r="K133"/>
  <c r="L133"/>
  <c r="L132" s="1"/>
  <c r="L131" s="1"/>
  <c r="K135"/>
  <c r="I136"/>
  <c r="I135" s="1"/>
  <c r="K136"/>
  <c r="I137"/>
  <c r="J137"/>
  <c r="J136" s="1"/>
  <c r="J135" s="1"/>
  <c r="K137"/>
  <c r="L137"/>
  <c r="L136" s="1"/>
  <c r="L135" s="1"/>
  <c r="I140"/>
  <c r="I139" s="1"/>
  <c r="I141"/>
  <c r="L141"/>
  <c r="L140" s="1"/>
  <c r="I142"/>
  <c r="J142"/>
  <c r="J141" s="1"/>
  <c r="J140" s="1"/>
  <c r="K142"/>
  <c r="K141" s="1"/>
  <c r="K140" s="1"/>
  <c r="L142"/>
  <c r="I145"/>
  <c r="I146"/>
  <c r="L146"/>
  <c r="L145" s="1"/>
  <c r="I147"/>
  <c r="J147"/>
  <c r="J146" s="1"/>
  <c r="J145" s="1"/>
  <c r="K147"/>
  <c r="K146" s="1"/>
  <c r="K145" s="1"/>
  <c r="L147"/>
  <c r="I150"/>
  <c r="K150"/>
  <c r="I151"/>
  <c r="J151"/>
  <c r="J150" s="1"/>
  <c r="K151"/>
  <c r="L151"/>
  <c r="L150" s="1"/>
  <c r="K153"/>
  <c r="I154"/>
  <c r="I153" s="1"/>
  <c r="K154"/>
  <c r="I155"/>
  <c r="J155"/>
  <c r="J154" s="1"/>
  <c r="J153" s="1"/>
  <c r="K155"/>
  <c r="L155"/>
  <c r="L154" s="1"/>
  <c r="L153" s="1"/>
  <c r="I160"/>
  <c r="L160"/>
  <c r="L159" s="1"/>
  <c r="L158" s="1"/>
  <c r="I161"/>
  <c r="J161"/>
  <c r="J160" s="1"/>
  <c r="K161"/>
  <c r="K160" s="1"/>
  <c r="K159" s="1"/>
  <c r="K158" s="1"/>
  <c r="L161"/>
  <c r="I165"/>
  <c r="I159" s="1"/>
  <c r="I158" s="1"/>
  <c r="K165"/>
  <c r="I166"/>
  <c r="J166"/>
  <c r="J165" s="1"/>
  <c r="K166"/>
  <c r="L166"/>
  <c r="L165" s="1"/>
  <c r="I169"/>
  <c r="I170"/>
  <c r="L170"/>
  <c r="L169" s="1"/>
  <c r="I171"/>
  <c r="J171"/>
  <c r="J170" s="1"/>
  <c r="J169" s="1"/>
  <c r="K171"/>
  <c r="K170" s="1"/>
  <c r="K169" s="1"/>
  <c r="K168" s="1"/>
  <c r="L171"/>
  <c r="I174"/>
  <c r="L174"/>
  <c r="L173" s="1"/>
  <c r="I175"/>
  <c r="J175"/>
  <c r="J174" s="1"/>
  <c r="K175"/>
  <c r="K174" s="1"/>
  <c r="K173" s="1"/>
  <c r="L175"/>
  <c r="I179"/>
  <c r="I173" s="1"/>
  <c r="K179"/>
  <c r="I180"/>
  <c r="J180"/>
  <c r="J179" s="1"/>
  <c r="K180"/>
  <c r="L180"/>
  <c r="L179" s="1"/>
  <c r="J187"/>
  <c r="J186" s="1"/>
  <c r="K187"/>
  <c r="K186" s="1"/>
  <c r="K185" s="1"/>
  <c r="I188"/>
  <c r="I187" s="1"/>
  <c r="I186" s="1"/>
  <c r="I185" s="1"/>
  <c r="J188"/>
  <c r="K188"/>
  <c r="L188"/>
  <c r="L187" s="1"/>
  <c r="I190"/>
  <c r="L190"/>
  <c r="I191"/>
  <c r="J191"/>
  <c r="J190" s="1"/>
  <c r="K191"/>
  <c r="K190" s="1"/>
  <c r="L191"/>
  <c r="I195"/>
  <c r="K195"/>
  <c r="I196"/>
  <c r="J196"/>
  <c r="J195" s="1"/>
  <c r="K196"/>
  <c r="L196"/>
  <c r="L195" s="1"/>
  <c r="J201"/>
  <c r="K201"/>
  <c r="I202"/>
  <c r="I201" s="1"/>
  <c r="J202"/>
  <c r="K202"/>
  <c r="L202"/>
  <c r="L201" s="1"/>
  <c r="I206"/>
  <c r="L206"/>
  <c r="I207"/>
  <c r="J207"/>
  <c r="J206" s="1"/>
  <c r="K207"/>
  <c r="K206" s="1"/>
  <c r="L207"/>
  <c r="I209"/>
  <c r="I210"/>
  <c r="L210"/>
  <c r="L209" s="1"/>
  <c r="I211"/>
  <c r="J211"/>
  <c r="J210" s="1"/>
  <c r="J209" s="1"/>
  <c r="K211"/>
  <c r="K210" s="1"/>
  <c r="K209" s="1"/>
  <c r="L211"/>
  <c r="I217"/>
  <c r="L217"/>
  <c r="L216" s="1"/>
  <c r="I218"/>
  <c r="J218"/>
  <c r="J217" s="1"/>
  <c r="K218"/>
  <c r="K217" s="1"/>
  <c r="K216" s="1"/>
  <c r="L218"/>
  <c r="I220"/>
  <c r="I216" s="1"/>
  <c r="K220"/>
  <c r="I221"/>
  <c r="J221"/>
  <c r="J220" s="1"/>
  <c r="K221"/>
  <c r="L221"/>
  <c r="L220" s="1"/>
  <c r="K228"/>
  <c r="I229"/>
  <c r="I228" s="1"/>
  <c r="K229"/>
  <c r="I230"/>
  <c r="J230"/>
  <c r="J229" s="1"/>
  <c r="J228" s="1"/>
  <c r="K230"/>
  <c r="L230"/>
  <c r="L229" s="1"/>
  <c r="L228" s="1"/>
  <c r="K232"/>
  <c r="I233"/>
  <c r="I232" s="1"/>
  <c r="K233"/>
  <c r="I234"/>
  <c r="J234"/>
  <c r="J233" s="1"/>
  <c r="J232" s="1"/>
  <c r="K234"/>
  <c r="L234"/>
  <c r="L233" s="1"/>
  <c r="L232" s="1"/>
  <c r="I240"/>
  <c r="L240"/>
  <c r="I241"/>
  <c r="J241"/>
  <c r="J240" s="1"/>
  <c r="K241"/>
  <c r="K240" s="1"/>
  <c r="K239" s="1"/>
  <c r="K238" s="1"/>
  <c r="L241"/>
  <c r="I243"/>
  <c r="J243"/>
  <c r="K243"/>
  <c r="L243"/>
  <c r="I246"/>
  <c r="J246"/>
  <c r="K246"/>
  <c r="L246"/>
  <c r="J249"/>
  <c r="K249"/>
  <c r="I250"/>
  <c r="I249" s="1"/>
  <c r="J250"/>
  <c r="K250"/>
  <c r="L250"/>
  <c r="L249" s="1"/>
  <c r="I253"/>
  <c r="L253"/>
  <c r="I254"/>
  <c r="J254"/>
  <c r="J253" s="1"/>
  <c r="K254"/>
  <c r="K253" s="1"/>
  <c r="L254"/>
  <c r="I257"/>
  <c r="K257"/>
  <c r="I258"/>
  <c r="J258"/>
  <c r="J257" s="1"/>
  <c r="K258"/>
  <c r="L258"/>
  <c r="L257" s="1"/>
  <c r="J261"/>
  <c r="K261"/>
  <c r="I262"/>
  <c r="I261" s="1"/>
  <c r="J262"/>
  <c r="K262"/>
  <c r="L262"/>
  <c r="L261" s="1"/>
  <c r="I264"/>
  <c r="L264"/>
  <c r="I265"/>
  <c r="J265"/>
  <c r="J264" s="1"/>
  <c r="K265"/>
  <c r="K264" s="1"/>
  <c r="L265"/>
  <c r="I267"/>
  <c r="K267"/>
  <c r="I268"/>
  <c r="J268"/>
  <c r="J267" s="1"/>
  <c r="K268"/>
  <c r="L268"/>
  <c r="L267" s="1"/>
  <c r="I272"/>
  <c r="I271" s="1"/>
  <c r="K272"/>
  <c r="I273"/>
  <c r="J273"/>
  <c r="J272" s="1"/>
  <c r="J271" s="1"/>
  <c r="K273"/>
  <c r="L273"/>
  <c r="L272" s="1"/>
  <c r="I275"/>
  <c r="J275"/>
  <c r="K275"/>
  <c r="L275"/>
  <c r="I278"/>
  <c r="J278"/>
  <c r="K278"/>
  <c r="L278"/>
  <c r="I281"/>
  <c r="L281"/>
  <c r="I282"/>
  <c r="J282"/>
  <c r="J281" s="1"/>
  <c r="K282"/>
  <c r="K281" s="1"/>
  <c r="K271" s="1"/>
  <c r="L282"/>
  <c r="I285"/>
  <c r="K285"/>
  <c r="I286"/>
  <c r="J286"/>
  <c r="J285" s="1"/>
  <c r="K286"/>
  <c r="L286"/>
  <c r="L285" s="1"/>
  <c r="J289"/>
  <c r="K289"/>
  <c r="I290"/>
  <c r="I289" s="1"/>
  <c r="J290"/>
  <c r="K290"/>
  <c r="L290"/>
  <c r="L289" s="1"/>
  <c r="I293"/>
  <c r="L293"/>
  <c r="I294"/>
  <c r="J294"/>
  <c r="J293" s="1"/>
  <c r="K294"/>
  <c r="K293" s="1"/>
  <c r="L294"/>
  <c r="I296"/>
  <c r="K296"/>
  <c r="I297"/>
  <c r="J297"/>
  <c r="J296" s="1"/>
  <c r="K297"/>
  <c r="L297"/>
  <c r="L296" s="1"/>
  <c r="J299"/>
  <c r="K299"/>
  <c r="I300"/>
  <c r="I299" s="1"/>
  <c r="J300"/>
  <c r="K300"/>
  <c r="L300"/>
  <c r="L299" s="1"/>
  <c r="I306"/>
  <c r="J306"/>
  <c r="J305" s="1"/>
  <c r="J304" s="1"/>
  <c r="K306"/>
  <c r="L306"/>
  <c r="L305" s="1"/>
  <c r="I308"/>
  <c r="J308"/>
  <c r="K308"/>
  <c r="K305" s="1"/>
  <c r="K304" s="1"/>
  <c r="L308"/>
  <c r="I311"/>
  <c r="I305" s="1"/>
  <c r="J311"/>
  <c r="K311"/>
  <c r="L311"/>
  <c r="I314"/>
  <c r="L314"/>
  <c r="I315"/>
  <c r="J315"/>
  <c r="J314" s="1"/>
  <c r="K315"/>
  <c r="K314" s="1"/>
  <c r="L315"/>
  <c r="I318"/>
  <c r="K318"/>
  <c r="I319"/>
  <c r="J319"/>
  <c r="J318" s="1"/>
  <c r="K319"/>
  <c r="L319"/>
  <c r="L318" s="1"/>
  <c r="J322"/>
  <c r="K322"/>
  <c r="I323"/>
  <c r="I322" s="1"/>
  <c r="J323"/>
  <c r="K323"/>
  <c r="L323"/>
  <c r="L322" s="1"/>
  <c r="I326"/>
  <c r="L326"/>
  <c r="I327"/>
  <c r="J327"/>
  <c r="J326" s="1"/>
  <c r="K327"/>
  <c r="K326" s="1"/>
  <c r="L327"/>
  <c r="I329"/>
  <c r="K329"/>
  <c r="I330"/>
  <c r="J330"/>
  <c r="J329" s="1"/>
  <c r="K330"/>
  <c r="L330"/>
  <c r="L329" s="1"/>
  <c r="J332"/>
  <c r="K332"/>
  <c r="I333"/>
  <c r="I332" s="1"/>
  <c r="J333"/>
  <c r="K333"/>
  <c r="L333"/>
  <c r="L332" s="1"/>
  <c r="J337"/>
  <c r="K337"/>
  <c r="I338"/>
  <c r="I337" s="1"/>
  <c r="J338"/>
  <c r="K338"/>
  <c r="L338"/>
  <c r="L337" s="1"/>
  <c r="I340"/>
  <c r="J340"/>
  <c r="K340"/>
  <c r="L340"/>
  <c r="I343"/>
  <c r="J343"/>
  <c r="K343"/>
  <c r="L343"/>
  <c r="I346"/>
  <c r="K346"/>
  <c r="I347"/>
  <c r="J347"/>
  <c r="J346" s="1"/>
  <c r="K347"/>
  <c r="L347"/>
  <c r="L346" s="1"/>
  <c r="J350"/>
  <c r="K350"/>
  <c r="I351"/>
  <c r="I350" s="1"/>
  <c r="J351"/>
  <c r="K351"/>
  <c r="L351"/>
  <c r="L350" s="1"/>
  <c r="I354"/>
  <c r="L354"/>
  <c r="I355"/>
  <c r="J355"/>
  <c r="J354" s="1"/>
  <c r="K355"/>
  <c r="K354" s="1"/>
  <c r="L355"/>
  <c r="I358"/>
  <c r="K358"/>
  <c r="I359"/>
  <c r="J359"/>
  <c r="J358" s="1"/>
  <c r="K359"/>
  <c r="L359"/>
  <c r="L358" s="1"/>
  <c r="J361"/>
  <c r="K361"/>
  <c r="I362"/>
  <c r="I361" s="1"/>
  <c r="J362"/>
  <c r="K362"/>
  <c r="L362"/>
  <c r="L361" s="1"/>
  <c r="I364"/>
  <c r="L364"/>
  <c r="I365"/>
  <c r="J365"/>
  <c r="J364" s="1"/>
  <c r="K365"/>
  <c r="K364" s="1"/>
  <c r="L365"/>
  <c r="L365" i="1"/>
  <c r="K365"/>
  <c r="K364" s="1"/>
  <c r="J365"/>
  <c r="J364" s="1"/>
  <c r="I365"/>
  <c r="I364" s="1"/>
  <c r="L364"/>
  <c r="L362"/>
  <c r="L361" s="1"/>
  <c r="K362"/>
  <c r="K361" s="1"/>
  <c r="J362"/>
  <c r="I362"/>
  <c r="I361" s="1"/>
  <c r="J361"/>
  <c r="L359"/>
  <c r="L358" s="1"/>
  <c r="K359"/>
  <c r="J359"/>
  <c r="I359"/>
  <c r="K358"/>
  <c r="J358"/>
  <c r="I358"/>
  <c r="L355"/>
  <c r="K355"/>
  <c r="J355"/>
  <c r="J354" s="1"/>
  <c r="I355"/>
  <c r="I354" s="1"/>
  <c r="L354"/>
  <c r="K354"/>
  <c r="L351"/>
  <c r="L350" s="1"/>
  <c r="K351"/>
  <c r="K350" s="1"/>
  <c r="J351"/>
  <c r="I351"/>
  <c r="I350" s="1"/>
  <c r="J350"/>
  <c r="L347"/>
  <c r="L346" s="1"/>
  <c r="K347"/>
  <c r="J347"/>
  <c r="I347"/>
  <c r="K346"/>
  <c r="J346"/>
  <c r="I346"/>
  <c r="L343"/>
  <c r="K343"/>
  <c r="J343"/>
  <c r="I343"/>
  <c r="L340"/>
  <c r="K340"/>
  <c r="J340"/>
  <c r="I340"/>
  <c r="L338"/>
  <c r="L337" s="1"/>
  <c r="K338"/>
  <c r="K337" s="1"/>
  <c r="J338"/>
  <c r="I338"/>
  <c r="I337" s="1"/>
  <c r="I336" s="1"/>
  <c r="J337"/>
  <c r="J336" s="1"/>
  <c r="L333"/>
  <c r="L332" s="1"/>
  <c r="K333"/>
  <c r="K332" s="1"/>
  <c r="J333"/>
  <c r="I333"/>
  <c r="I332" s="1"/>
  <c r="J332"/>
  <c r="L330"/>
  <c r="L329" s="1"/>
  <c r="K330"/>
  <c r="J330"/>
  <c r="I330"/>
  <c r="K329"/>
  <c r="J329"/>
  <c r="I329"/>
  <c r="L327"/>
  <c r="K327"/>
  <c r="J327"/>
  <c r="J326" s="1"/>
  <c r="I327"/>
  <c r="I326" s="1"/>
  <c r="L326"/>
  <c r="K326"/>
  <c r="L323"/>
  <c r="L322" s="1"/>
  <c r="K323"/>
  <c r="K322" s="1"/>
  <c r="J323"/>
  <c r="I323"/>
  <c r="I322" s="1"/>
  <c r="J322"/>
  <c r="L319"/>
  <c r="L318" s="1"/>
  <c r="K319"/>
  <c r="J319"/>
  <c r="I319"/>
  <c r="K318"/>
  <c r="J318"/>
  <c r="I318"/>
  <c r="L315"/>
  <c r="K315"/>
  <c r="J315"/>
  <c r="J314" s="1"/>
  <c r="I315"/>
  <c r="I314" s="1"/>
  <c r="L314"/>
  <c r="K314"/>
  <c r="L311"/>
  <c r="K311"/>
  <c r="J311"/>
  <c r="I311"/>
  <c r="L308"/>
  <c r="K308"/>
  <c r="J308"/>
  <c r="J305" s="1"/>
  <c r="J304" s="1"/>
  <c r="I308"/>
  <c r="L306"/>
  <c r="L305" s="1"/>
  <c r="K306"/>
  <c r="J306"/>
  <c r="I306"/>
  <c r="K305"/>
  <c r="I305"/>
  <c r="L300"/>
  <c r="L299" s="1"/>
  <c r="K300"/>
  <c r="K299" s="1"/>
  <c r="J300"/>
  <c r="I300"/>
  <c r="I299" s="1"/>
  <c r="J299"/>
  <c r="L297"/>
  <c r="L296" s="1"/>
  <c r="K297"/>
  <c r="J297"/>
  <c r="I297"/>
  <c r="K296"/>
  <c r="J296"/>
  <c r="I296"/>
  <c r="L294"/>
  <c r="K294"/>
  <c r="J294"/>
  <c r="J293" s="1"/>
  <c r="I294"/>
  <c r="I293" s="1"/>
  <c r="L293"/>
  <c r="K293"/>
  <c r="L290"/>
  <c r="L289" s="1"/>
  <c r="K290"/>
  <c r="K289" s="1"/>
  <c r="J290"/>
  <c r="I290"/>
  <c r="I289" s="1"/>
  <c r="J289"/>
  <c r="L286"/>
  <c r="L285" s="1"/>
  <c r="K286"/>
  <c r="J286"/>
  <c r="I286"/>
  <c r="K285"/>
  <c r="J285"/>
  <c r="I285"/>
  <c r="L282"/>
  <c r="K282"/>
  <c r="J282"/>
  <c r="J281" s="1"/>
  <c r="J271" s="1"/>
  <c r="I282"/>
  <c r="I281" s="1"/>
  <c r="L281"/>
  <c r="K281"/>
  <c r="L278"/>
  <c r="K278"/>
  <c r="J278"/>
  <c r="I278"/>
  <c r="L275"/>
  <c r="K275"/>
  <c r="J275"/>
  <c r="I275"/>
  <c r="L273"/>
  <c r="L272" s="1"/>
  <c r="L271" s="1"/>
  <c r="K273"/>
  <c r="J273"/>
  <c r="I273"/>
  <c r="K272"/>
  <c r="J272"/>
  <c r="I272"/>
  <c r="L268"/>
  <c r="L267" s="1"/>
  <c r="K268"/>
  <c r="J268"/>
  <c r="I268"/>
  <c r="K267"/>
  <c r="J267"/>
  <c r="I267"/>
  <c r="L265"/>
  <c r="K265"/>
  <c r="J265"/>
  <c r="J264" s="1"/>
  <c r="I265"/>
  <c r="I264" s="1"/>
  <c r="L264"/>
  <c r="K264"/>
  <c r="L262"/>
  <c r="L261" s="1"/>
  <c r="K262"/>
  <c r="K261" s="1"/>
  <c r="J262"/>
  <c r="J261" s="1"/>
  <c r="I262"/>
  <c r="I261" s="1"/>
  <c r="L258"/>
  <c r="L257" s="1"/>
  <c r="K258"/>
  <c r="J258"/>
  <c r="I258"/>
  <c r="K257"/>
  <c r="J257"/>
  <c r="I257"/>
  <c r="L254"/>
  <c r="K254"/>
  <c r="K253" s="1"/>
  <c r="J254"/>
  <c r="J253" s="1"/>
  <c r="I254"/>
  <c r="I253" s="1"/>
  <c r="L253"/>
  <c r="L250"/>
  <c r="L249" s="1"/>
  <c r="K250"/>
  <c r="J250"/>
  <c r="J249" s="1"/>
  <c r="I250"/>
  <c r="I249" s="1"/>
  <c r="K249"/>
  <c r="L246"/>
  <c r="K246"/>
  <c r="J246"/>
  <c r="I246"/>
  <c r="L243"/>
  <c r="K243"/>
  <c r="J243"/>
  <c r="I243"/>
  <c r="L241"/>
  <c r="K241"/>
  <c r="K240" s="1"/>
  <c r="J241"/>
  <c r="J240" s="1"/>
  <c r="I241"/>
  <c r="I240" s="1"/>
  <c r="L240"/>
  <c r="L234"/>
  <c r="L233" s="1"/>
  <c r="L232" s="1"/>
  <c r="K234"/>
  <c r="J234"/>
  <c r="I234"/>
  <c r="K233"/>
  <c r="J233"/>
  <c r="J232" s="1"/>
  <c r="I233"/>
  <c r="I232" s="1"/>
  <c r="K232"/>
  <c r="L230"/>
  <c r="L229" s="1"/>
  <c r="L228" s="1"/>
  <c r="K230"/>
  <c r="K229" s="1"/>
  <c r="K228" s="1"/>
  <c r="J230"/>
  <c r="I230"/>
  <c r="J229"/>
  <c r="J228" s="1"/>
  <c r="I229"/>
  <c r="I228" s="1"/>
  <c r="L221"/>
  <c r="L220" s="1"/>
  <c r="K221"/>
  <c r="K220" s="1"/>
  <c r="J221"/>
  <c r="I221"/>
  <c r="J220"/>
  <c r="I220"/>
  <c r="L218"/>
  <c r="K218"/>
  <c r="J218"/>
  <c r="J217" s="1"/>
  <c r="J216" s="1"/>
  <c r="I218"/>
  <c r="I217" s="1"/>
  <c r="I216" s="1"/>
  <c r="L217"/>
  <c r="K217"/>
  <c r="L211"/>
  <c r="K211"/>
  <c r="J211"/>
  <c r="J210" s="1"/>
  <c r="J209" s="1"/>
  <c r="I211"/>
  <c r="I210" s="1"/>
  <c r="I209" s="1"/>
  <c r="L210"/>
  <c r="L209" s="1"/>
  <c r="K210"/>
  <c r="K209" s="1"/>
  <c r="L207"/>
  <c r="K207"/>
  <c r="J207"/>
  <c r="J206" s="1"/>
  <c r="I207"/>
  <c r="I206" s="1"/>
  <c r="L206"/>
  <c r="K206"/>
  <c r="L202"/>
  <c r="L201" s="1"/>
  <c r="K202"/>
  <c r="K201" s="1"/>
  <c r="J202"/>
  <c r="J201" s="1"/>
  <c r="I202"/>
  <c r="I201" s="1"/>
  <c r="L196"/>
  <c r="L195" s="1"/>
  <c r="K196"/>
  <c r="K195" s="1"/>
  <c r="K186" s="1"/>
  <c r="J196"/>
  <c r="I196"/>
  <c r="J195"/>
  <c r="I195"/>
  <c r="L191"/>
  <c r="K191"/>
  <c r="J191"/>
  <c r="J190" s="1"/>
  <c r="I191"/>
  <c r="I190" s="1"/>
  <c r="L190"/>
  <c r="K190"/>
  <c r="L188"/>
  <c r="L187" s="1"/>
  <c r="K188"/>
  <c r="J188"/>
  <c r="J187" s="1"/>
  <c r="I188"/>
  <c r="I187" s="1"/>
  <c r="K187"/>
  <c r="L180"/>
  <c r="L179" s="1"/>
  <c r="K180"/>
  <c r="K179" s="1"/>
  <c r="J180"/>
  <c r="I180"/>
  <c r="J179"/>
  <c r="I179"/>
  <c r="L175"/>
  <c r="K175"/>
  <c r="J175"/>
  <c r="J174" s="1"/>
  <c r="J173" s="1"/>
  <c r="I175"/>
  <c r="I174" s="1"/>
  <c r="I173" s="1"/>
  <c r="L174"/>
  <c r="K174"/>
  <c r="L171"/>
  <c r="K171"/>
  <c r="J171"/>
  <c r="J170" s="1"/>
  <c r="J169" s="1"/>
  <c r="I171"/>
  <c r="I170" s="1"/>
  <c r="I169" s="1"/>
  <c r="I168" s="1"/>
  <c r="L170"/>
  <c r="L169" s="1"/>
  <c r="K170"/>
  <c r="K169" s="1"/>
  <c r="L166"/>
  <c r="L165" s="1"/>
  <c r="K166"/>
  <c r="K165" s="1"/>
  <c r="K159" s="1"/>
  <c r="K158" s="1"/>
  <c r="J166"/>
  <c r="I166"/>
  <c r="J165"/>
  <c r="I165"/>
  <c r="L161"/>
  <c r="K161"/>
  <c r="J161"/>
  <c r="J160" s="1"/>
  <c r="J159" s="1"/>
  <c r="J158" s="1"/>
  <c r="I161"/>
  <c r="I160" s="1"/>
  <c r="I159" s="1"/>
  <c r="I158" s="1"/>
  <c r="L160"/>
  <c r="L159" s="1"/>
  <c r="L158" s="1"/>
  <c r="K160"/>
  <c r="L155"/>
  <c r="L154" s="1"/>
  <c r="L153" s="1"/>
  <c r="K155"/>
  <c r="J155"/>
  <c r="I155"/>
  <c r="K154"/>
  <c r="K153" s="1"/>
  <c r="J154"/>
  <c r="J153" s="1"/>
  <c r="I154"/>
  <c r="I153" s="1"/>
  <c r="L151"/>
  <c r="L150" s="1"/>
  <c r="K151"/>
  <c r="J151"/>
  <c r="I151"/>
  <c r="K150"/>
  <c r="J150"/>
  <c r="I150"/>
  <c r="L147"/>
  <c r="K147"/>
  <c r="J147"/>
  <c r="J146" s="1"/>
  <c r="J145" s="1"/>
  <c r="I147"/>
  <c r="I146" s="1"/>
  <c r="I145" s="1"/>
  <c r="L146"/>
  <c r="L145" s="1"/>
  <c r="K146"/>
  <c r="K145"/>
  <c r="L142"/>
  <c r="K142"/>
  <c r="K141" s="1"/>
  <c r="K140" s="1"/>
  <c r="K139" s="1"/>
  <c r="J142"/>
  <c r="J141" s="1"/>
  <c r="J140" s="1"/>
  <c r="J139" s="1"/>
  <c r="I142"/>
  <c r="I141" s="1"/>
  <c r="I140" s="1"/>
  <c r="I139" s="1"/>
  <c r="L141"/>
  <c r="L140" s="1"/>
  <c r="L139" s="1"/>
  <c r="L137"/>
  <c r="L136" s="1"/>
  <c r="L135" s="1"/>
  <c r="K137"/>
  <c r="J137"/>
  <c r="I137"/>
  <c r="K136"/>
  <c r="K135" s="1"/>
  <c r="J136"/>
  <c r="J135" s="1"/>
  <c r="I136"/>
  <c r="I135" s="1"/>
  <c r="L133"/>
  <c r="L132" s="1"/>
  <c r="L131" s="1"/>
  <c r="K133"/>
  <c r="J133"/>
  <c r="I133"/>
  <c r="K132"/>
  <c r="K131" s="1"/>
  <c r="J132"/>
  <c r="J131" s="1"/>
  <c r="I132"/>
  <c r="I131" s="1"/>
  <c r="L129"/>
  <c r="L128" s="1"/>
  <c r="L127" s="1"/>
  <c r="K129"/>
  <c r="J129"/>
  <c r="I129"/>
  <c r="K128"/>
  <c r="K127" s="1"/>
  <c r="J128"/>
  <c r="J127" s="1"/>
  <c r="I128"/>
  <c r="I127" s="1"/>
  <c r="L125"/>
  <c r="L124" s="1"/>
  <c r="L123" s="1"/>
  <c r="K125"/>
  <c r="J125"/>
  <c r="I125"/>
  <c r="K124"/>
  <c r="K123" s="1"/>
  <c r="J124"/>
  <c r="J123" s="1"/>
  <c r="I124"/>
  <c r="I123" s="1"/>
  <c r="L121"/>
  <c r="L120" s="1"/>
  <c r="L119" s="1"/>
  <c r="K121"/>
  <c r="J121"/>
  <c r="I121"/>
  <c r="K120"/>
  <c r="K119" s="1"/>
  <c r="J120"/>
  <c r="J119" s="1"/>
  <c r="I120"/>
  <c r="I119" s="1"/>
  <c r="L116"/>
  <c r="L115" s="1"/>
  <c r="L114" s="1"/>
  <c r="K116"/>
  <c r="J116"/>
  <c r="I116"/>
  <c r="K115"/>
  <c r="K114" s="1"/>
  <c r="J115"/>
  <c r="J114" s="1"/>
  <c r="I115"/>
  <c r="I114" s="1"/>
  <c r="I113" s="1"/>
  <c r="L110"/>
  <c r="L109" s="1"/>
  <c r="K110"/>
  <c r="K109" s="1"/>
  <c r="J110"/>
  <c r="J109" s="1"/>
  <c r="I110"/>
  <c r="I109" s="1"/>
  <c r="L106"/>
  <c r="L105" s="1"/>
  <c r="L104" s="1"/>
  <c r="K106"/>
  <c r="J106"/>
  <c r="I106"/>
  <c r="K105"/>
  <c r="J105"/>
  <c r="I105"/>
  <c r="L101"/>
  <c r="L100" s="1"/>
  <c r="L99" s="1"/>
  <c r="K101"/>
  <c r="J101"/>
  <c r="I101"/>
  <c r="K100"/>
  <c r="K99" s="1"/>
  <c r="J100"/>
  <c r="J99" s="1"/>
  <c r="I100"/>
  <c r="I99" s="1"/>
  <c r="L96"/>
  <c r="L95" s="1"/>
  <c r="L94" s="1"/>
  <c r="L93" s="1"/>
  <c r="K96"/>
  <c r="J96"/>
  <c r="I96"/>
  <c r="K95"/>
  <c r="K94" s="1"/>
  <c r="J95"/>
  <c r="J94" s="1"/>
  <c r="I95"/>
  <c r="I94" s="1"/>
  <c r="L89"/>
  <c r="L88" s="1"/>
  <c r="L87" s="1"/>
  <c r="L86" s="1"/>
  <c r="K89"/>
  <c r="K88" s="1"/>
  <c r="K87" s="1"/>
  <c r="K86" s="1"/>
  <c r="J89"/>
  <c r="J88" s="1"/>
  <c r="J87" s="1"/>
  <c r="J86" s="1"/>
  <c r="I89"/>
  <c r="I88" s="1"/>
  <c r="I87" s="1"/>
  <c r="I86" s="1"/>
  <c r="L84"/>
  <c r="K84"/>
  <c r="K83" s="1"/>
  <c r="K82" s="1"/>
  <c r="J84"/>
  <c r="J83" s="1"/>
  <c r="J82" s="1"/>
  <c r="I84"/>
  <c r="I83" s="1"/>
  <c r="I82" s="1"/>
  <c r="L83"/>
  <c r="L82" s="1"/>
  <c r="L78"/>
  <c r="K78"/>
  <c r="K77" s="1"/>
  <c r="J78"/>
  <c r="J77" s="1"/>
  <c r="I78"/>
  <c r="I77" s="1"/>
  <c r="L77"/>
  <c r="L73"/>
  <c r="L72" s="1"/>
  <c r="K73"/>
  <c r="K72" s="1"/>
  <c r="J73"/>
  <c r="J72" s="1"/>
  <c r="I73"/>
  <c r="I72" s="1"/>
  <c r="L68"/>
  <c r="L67" s="1"/>
  <c r="K68"/>
  <c r="K67" s="1"/>
  <c r="J68"/>
  <c r="I68"/>
  <c r="J67"/>
  <c r="I67"/>
  <c r="L49"/>
  <c r="L48" s="1"/>
  <c r="L47" s="1"/>
  <c r="L46" s="1"/>
  <c r="K49"/>
  <c r="K48" s="1"/>
  <c r="K47" s="1"/>
  <c r="K46" s="1"/>
  <c r="J49"/>
  <c r="J48" s="1"/>
  <c r="J47" s="1"/>
  <c r="J46" s="1"/>
  <c r="I49"/>
  <c r="I48" s="1"/>
  <c r="I47" s="1"/>
  <c r="I46" s="1"/>
  <c r="L44"/>
  <c r="K44"/>
  <c r="J44"/>
  <c r="J43" s="1"/>
  <c r="J42" s="1"/>
  <c r="I44"/>
  <c r="L43"/>
  <c r="L42" s="1"/>
  <c r="K43"/>
  <c r="I43"/>
  <c r="K42"/>
  <c r="I42"/>
  <c r="L40"/>
  <c r="K40"/>
  <c r="J40"/>
  <c r="I40"/>
  <c r="L38"/>
  <c r="L37" s="1"/>
  <c r="L36" s="1"/>
  <c r="L35" s="1"/>
  <c r="K38"/>
  <c r="K37" s="1"/>
  <c r="K36" s="1"/>
  <c r="K35" s="1"/>
  <c r="J38"/>
  <c r="I38"/>
  <c r="J37"/>
  <c r="J36" s="1"/>
  <c r="J35" s="1"/>
  <c r="I37"/>
  <c r="I36" s="1"/>
  <c r="I35" s="1"/>
  <c r="L171" i="10" l="1"/>
  <c r="L166" s="1"/>
  <c r="J171"/>
  <c r="J166"/>
  <c r="K171"/>
  <c r="K102"/>
  <c r="I64"/>
  <c r="I63" s="1"/>
  <c r="I157"/>
  <c r="I156" s="1"/>
  <c r="L214"/>
  <c r="L183" s="1"/>
  <c r="L33"/>
  <c r="K91"/>
  <c r="J137"/>
  <c r="L269"/>
  <c r="L237"/>
  <c r="L236" s="1"/>
  <c r="L184"/>
  <c r="I334"/>
  <c r="I184"/>
  <c r="I171"/>
  <c r="I166" s="1"/>
  <c r="L303"/>
  <c r="J214"/>
  <c r="I214"/>
  <c r="L157"/>
  <c r="L156" s="1"/>
  <c r="J303"/>
  <c r="J302" s="1"/>
  <c r="I303"/>
  <c r="I302" s="1"/>
  <c r="I301" s="1"/>
  <c r="K137"/>
  <c r="K112" i="8"/>
  <c r="L138"/>
  <c r="K65"/>
  <c r="K138"/>
  <c r="K304"/>
  <c r="K303" s="1"/>
  <c r="K302" s="1"/>
  <c r="K158"/>
  <c r="K157" s="1"/>
  <c r="J103"/>
  <c r="J92" s="1"/>
  <c r="K215"/>
  <c r="J185"/>
  <c r="K167"/>
  <c r="J65"/>
  <c r="J64" s="1"/>
  <c r="I34"/>
  <c r="L335"/>
  <c r="K238"/>
  <c r="L103"/>
  <c r="I65"/>
  <c r="I64" s="1"/>
  <c r="L304"/>
  <c r="K172"/>
  <c r="K103"/>
  <c r="I35" i="9"/>
  <c r="I34" s="1"/>
  <c r="I33" s="1"/>
  <c r="L303"/>
  <c r="J237"/>
  <c r="I137"/>
  <c r="K214"/>
  <c r="K171"/>
  <c r="K166" s="1"/>
  <c r="K184"/>
  <c r="K303"/>
  <c r="J184"/>
  <c r="J111"/>
  <c r="J303"/>
  <c r="J302" s="1"/>
  <c r="J137"/>
  <c r="L33"/>
  <c r="I269"/>
  <c r="L157"/>
  <c r="L156" s="1"/>
  <c r="I102"/>
  <c r="I91" s="1"/>
  <c r="J171"/>
  <c r="J166" s="1"/>
  <c r="J64"/>
  <c r="J63" s="1"/>
  <c r="I303"/>
  <c r="I302" s="1"/>
  <c r="I301" s="1"/>
  <c r="J157"/>
  <c r="J156" s="1"/>
  <c r="J102"/>
  <c r="J91" s="1"/>
  <c r="J214"/>
  <c r="J183" s="1"/>
  <c r="L102"/>
  <c r="L91" s="1"/>
  <c r="K102"/>
  <c r="K91" s="1"/>
  <c r="L64" i="10"/>
  <c r="L63" s="1"/>
  <c r="I33"/>
  <c r="K302"/>
  <c r="K157"/>
  <c r="K156" s="1"/>
  <c r="J111"/>
  <c r="L102"/>
  <c r="K269"/>
  <c r="J334"/>
  <c r="K237"/>
  <c r="K236" s="1"/>
  <c r="J184"/>
  <c r="J183" s="1"/>
  <c r="L137"/>
  <c r="K334"/>
  <c r="J269"/>
  <c r="I237"/>
  <c r="K214"/>
  <c r="K184"/>
  <c r="I137"/>
  <c r="K64"/>
  <c r="K63" s="1"/>
  <c r="J237"/>
  <c r="L91"/>
  <c r="L302"/>
  <c r="I269"/>
  <c r="J91"/>
  <c r="K33"/>
  <c r="I111"/>
  <c r="L334"/>
  <c r="I91"/>
  <c r="J33"/>
  <c r="K166"/>
  <c r="L111"/>
  <c r="L64" i="9"/>
  <c r="L63" s="1"/>
  <c r="K183"/>
  <c r="I157"/>
  <c r="I156" s="1"/>
  <c r="I64"/>
  <c r="I63" s="1"/>
  <c r="L214"/>
  <c r="I184"/>
  <c r="L111"/>
  <c r="K111"/>
  <c r="L137"/>
  <c r="K302"/>
  <c r="L237"/>
  <c r="I214"/>
  <c r="K137"/>
  <c r="I111"/>
  <c r="L269"/>
  <c r="K237"/>
  <c r="K269"/>
  <c r="L334"/>
  <c r="L302"/>
  <c r="J269"/>
  <c r="J236" s="1"/>
  <c r="I237"/>
  <c r="I236" s="1"/>
  <c r="L171"/>
  <c r="L166" s="1"/>
  <c r="K334"/>
  <c r="J334"/>
  <c r="J301" s="1"/>
  <c r="K157"/>
  <c r="K156" s="1"/>
  <c r="K64"/>
  <c r="K63" s="1"/>
  <c r="I334"/>
  <c r="L184"/>
  <c r="I171"/>
  <c r="I166" s="1"/>
  <c r="J33"/>
  <c r="I335" i="8"/>
  <c r="J303"/>
  <c r="L238"/>
  <c r="I167"/>
  <c r="L303"/>
  <c r="L302" s="1"/>
  <c r="J238"/>
  <c r="K34"/>
  <c r="I270"/>
  <c r="I215"/>
  <c r="I92"/>
  <c r="K335"/>
  <c r="I303"/>
  <c r="I302" s="1"/>
  <c r="I238"/>
  <c r="L185"/>
  <c r="L92"/>
  <c r="L65"/>
  <c r="L64" s="1"/>
  <c r="J270"/>
  <c r="J335"/>
  <c r="L172"/>
  <c r="L167" s="1"/>
  <c r="J172"/>
  <c r="J167" s="1"/>
  <c r="K92"/>
  <c r="K64"/>
  <c r="L112"/>
  <c r="L34"/>
  <c r="I185"/>
  <c r="K270"/>
  <c r="K237" s="1"/>
  <c r="L215"/>
  <c r="K185"/>
  <c r="K184" s="1"/>
  <c r="J138"/>
  <c r="J112"/>
  <c r="J34"/>
  <c r="L270"/>
  <c r="J184"/>
  <c r="I112"/>
  <c r="L336" i="7"/>
  <c r="I239"/>
  <c r="J186"/>
  <c r="I168"/>
  <c r="I139"/>
  <c r="I113"/>
  <c r="L239"/>
  <c r="K238"/>
  <c r="L271"/>
  <c r="L216"/>
  <c r="K303"/>
  <c r="I336"/>
  <c r="K271"/>
  <c r="K216"/>
  <c r="K336"/>
  <c r="J271"/>
  <c r="J216"/>
  <c r="J336"/>
  <c r="I271"/>
  <c r="I216"/>
  <c r="I185" s="1"/>
  <c r="L173"/>
  <c r="L168" s="1"/>
  <c r="L159"/>
  <c r="L158" s="1"/>
  <c r="L93"/>
  <c r="K93"/>
  <c r="L186"/>
  <c r="J93"/>
  <c r="L304"/>
  <c r="L303" s="1"/>
  <c r="I65"/>
  <c r="L35"/>
  <c r="L139"/>
  <c r="L113"/>
  <c r="L66"/>
  <c r="L65" s="1"/>
  <c r="K34"/>
  <c r="J304"/>
  <c r="J303" s="1"/>
  <c r="K139"/>
  <c r="K113"/>
  <c r="I304"/>
  <c r="J239"/>
  <c r="J238" s="1"/>
  <c r="K186"/>
  <c r="K185" s="1"/>
  <c r="J168"/>
  <c r="J139"/>
  <c r="J113"/>
  <c r="J34" s="1"/>
  <c r="I34"/>
  <c r="L304" i="6"/>
  <c r="L303" s="1"/>
  <c r="K304"/>
  <c r="K303" s="1"/>
  <c r="K113"/>
  <c r="I93"/>
  <c r="K65"/>
  <c r="J304"/>
  <c r="J303" s="1"/>
  <c r="J113"/>
  <c r="J66"/>
  <c r="J65" s="1"/>
  <c r="L336"/>
  <c r="L239"/>
  <c r="L238" s="1"/>
  <c r="J216"/>
  <c r="L173"/>
  <c r="I104"/>
  <c r="L139"/>
  <c r="I113"/>
  <c r="I66"/>
  <c r="I65" s="1"/>
  <c r="I34" s="1"/>
  <c r="K239"/>
  <c r="K238" s="1"/>
  <c r="J336"/>
  <c r="L186"/>
  <c r="L185" s="1"/>
  <c r="K139"/>
  <c r="I336"/>
  <c r="L271"/>
  <c r="I239"/>
  <c r="I238" s="1"/>
  <c r="K336"/>
  <c r="I304"/>
  <c r="K271"/>
  <c r="J239"/>
  <c r="J238" s="1"/>
  <c r="J186"/>
  <c r="J173"/>
  <c r="J168" s="1"/>
  <c r="K159"/>
  <c r="K158" s="1"/>
  <c r="I186"/>
  <c r="I185" s="1"/>
  <c r="L168"/>
  <c r="K186"/>
  <c r="K185" s="1"/>
  <c r="K184" s="1"/>
  <c r="L93"/>
  <c r="L34" s="1"/>
  <c r="K35"/>
  <c r="I271"/>
  <c r="I139"/>
  <c r="K93"/>
  <c r="J35"/>
  <c r="I168"/>
  <c r="J93"/>
  <c r="I336" i="5"/>
  <c r="J239"/>
  <c r="J238" s="1"/>
  <c r="I113"/>
  <c r="I65"/>
  <c r="K271"/>
  <c r="K113"/>
  <c r="L304"/>
  <c r="L303" s="1"/>
  <c r="I239"/>
  <c r="I238" s="1"/>
  <c r="L113"/>
  <c r="L239"/>
  <c r="L139"/>
  <c r="J304"/>
  <c r="L216"/>
  <c r="K139"/>
  <c r="K168"/>
  <c r="J113"/>
  <c r="K216"/>
  <c r="K185" s="1"/>
  <c r="K184" s="1"/>
  <c r="J216"/>
  <c r="L173"/>
  <c r="L168" s="1"/>
  <c r="L159"/>
  <c r="L158" s="1"/>
  <c r="L35"/>
  <c r="L336"/>
  <c r="K304"/>
  <c r="K303" s="1"/>
  <c r="K173"/>
  <c r="K159"/>
  <c r="K158" s="1"/>
  <c r="J139"/>
  <c r="K35"/>
  <c r="J186"/>
  <c r="K238"/>
  <c r="I216"/>
  <c r="J173"/>
  <c r="J168" s="1"/>
  <c r="I139"/>
  <c r="K93"/>
  <c r="J35"/>
  <c r="I271"/>
  <c r="I186"/>
  <c r="J336"/>
  <c r="I304"/>
  <c r="I303" s="1"/>
  <c r="L271"/>
  <c r="L186"/>
  <c r="L185" s="1"/>
  <c r="I173"/>
  <c r="I168" s="1"/>
  <c r="I159"/>
  <c r="I158" s="1"/>
  <c r="J93"/>
  <c r="I35"/>
  <c r="K303" i="2"/>
  <c r="K184" s="1"/>
  <c r="L336"/>
  <c r="J113"/>
  <c r="L93"/>
  <c r="L304"/>
  <c r="L303" s="1"/>
  <c r="L271"/>
  <c r="J93"/>
  <c r="I66"/>
  <c r="I65" s="1"/>
  <c r="I34" s="1"/>
  <c r="K35"/>
  <c r="K34" s="1"/>
  <c r="I336"/>
  <c r="I113"/>
  <c r="K336"/>
  <c r="J159"/>
  <c r="J158" s="1"/>
  <c r="J336"/>
  <c r="L168"/>
  <c r="K139"/>
  <c r="I93"/>
  <c r="J239"/>
  <c r="J238" s="1"/>
  <c r="L186"/>
  <c r="L185" s="1"/>
  <c r="L184" s="1"/>
  <c r="I168"/>
  <c r="J66"/>
  <c r="J65" s="1"/>
  <c r="L239"/>
  <c r="L238" s="1"/>
  <c r="J216"/>
  <c r="J185" s="1"/>
  <c r="J184" s="1"/>
  <c r="L139"/>
  <c r="L66"/>
  <c r="L65" s="1"/>
  <c r="L35"/>
  <c r="J303"/>
  <c r="I239"/>
  <c r="I238" s="1"/>
  <c r="J139"/>
  <c r="I304"/>
  <c r="J173"/>
  <c r="J168" s="1"/>
  <c r="J34" s="1"/>
  <c r="L186" i="1"/>
  <c r="L304"/>
  <c r="K336"/>
  <c r="L336"/>
  <c r="J303"/>
  <c r="I66"/>
  <c r="I65" s="1"/>
  <c r="I34" s="1"/>
  <c r="I93"/>
  <c r="J168"/>
  <c r="K216"/>
  <c r="K185" s="1"/>
  <c r="L216"/>
  <c r="I271"/>
  <c r="L239"/>
  <c r="L238" s="1"/>
  <c r="J66"/>
  <c r="J65" s="1"/>
  <c r="J104"/>
  <c r="J93" s="1"/>
  <c r="K113"/>
  <c r="K173"/>
  <c r="K168" s="1"/>
  <c r="I239"/>
  <c r="I238" s="1"/>
  <c r="K271"/>
  <c r="L113"/>
  <c r="J113"/>
  <c r="I186"/>
  <c r="I185" s="1"/>
  <c r="J239"/>
  <c r="J238" s="1"/>
  <c r="I304"/>
  <c r="I303" s="1"/>
  <c r="I104"/>
  <c r="K66"/>
  <c r="K65" s="1"/>
  <c r="K104"/>
  <c r="K93" s="1"/>
  <c r="K34" s="1"/>
  <c r="L173"/>
  <c r="L168" s="1"/>
  <c r="L34" s="1"/>
  <c r="L66"/>
  <c r="L65" s="1"/>
  <c r="J186"/>
  <c r="J185" s="1"/>
  <c r="K239"/>
  <c r="K304"/>
  <c r="K303" s="1"/>
  <c r="L301" i="10" l="1"/>
  <c r="I183"/>
  <c r="J236"/>
  <c r="K183"/>
  <c r="L182"/>
  <c r="K32"/>
  <c r="I32"/>
  <c r="L32"/>
  <c r="L366" s="1"/>
  <c r="I33" i="8"/>
  <c r="L32" i="9"/>
  <c r="I183"/>
  <c r="I32"/>
  <c r="I182"/>
  <c r="J182"/>
  <c r="J32"/>
  <c r="J366" s="1"/>
  <c r="K32"/>
  <c r="K236"/>
  <c r="K182" s="1"/>
  <c r="K366" s="1"/>
  <c r="J301" i="10"/>
  <c r="J182" s="1"/>
  <c r="J32"/>
  <c r="I236"/>
  <c r="I182" s="1"/>
  <c r="I366" s="1"/>
  <c r="K301"/>
  <c r="K182" s="1"/>
  <c r="K366" s="1"/>
  <c r="L301" i="9"/>
  <c r="L183"/>
  <c r="L236"/>
  <c r="K301"/>
  <c r="L33" i="8"/>
  <c r="J33"/>
  <c r="K183"/>
  <c r="K33"/>
  <c r="K367" s="1"/>
  <c r="J237"/>
  <c r="J183" s="1"/>
  <c r="I184"/>
  <c r="L184"/>
  <c r="L237"/>
  <c r="I237"/>
  <c r="J302"/>
  <c r="L238" i="7"/>
  <c r="L34"/>
  <c r="J185"/>
  <c r="J184" s="1"/>
  <c r="J368" s="1"/>
  <c r="K184"/>
  <c r="K368" s="1"/>
  <c r="I303"/>
  <c r="L185"/>
  <c r="L184" s="1"/>
  <c r="I238"/>
  <c r="I184" s="1"/>
  <c r="I368" s="1"/>
  <c r="L368" i="6"/>
  <c r="L184"/>
  <c r="J34"/>
  <c r="J185"/>
  <c r="J184" s="1"/>
  <c r="I303"/>
  <c r="I184"/>
  <c r="I368" s="1"/>
  <c r="K34"/>
  <c r="K368" s="1"/>
  <c r="L34" i="5"/>
  <c r="I34"/>
  <c r="J185"/>
  <c r="J303"/>
  <c r="K34"/>
  <c r="K368" s="1"/>
  <c r="J34"/>
  <c r="I185"/>
  <c r="I184" s="1"/>
  <c r="L238"/>
  <c r="L184" s="1"/>
  <c r="I368" i="2"/>
  <c r="J368"/>
  <c r="K368"/>
  <c r="I303"/>
  <c r="I184" s="1"/>
  <c r="L34"/>
  <c r="L368" s="1"/>
  <c r="J34" i="1"/>
  <c r="J368" s="1"/>
  <c r="L303"/>
  <c r="J184"/>
  <c r="I184"/>
  <c r="I368" s="1"/>
  <c r="K238"/>
  <c r="K184" s="1"/>
  <c r="K368" s="1"/>
  <c r="L185"/>
  <c r="L184" s="1"/>
  <c r="L368" s="1"/>
  <c r="J366" i="10" l="1"/>
  <c r="I366" i="9"/>
  <c r="L182"/>
  <c r="L366" s="1"/>
  <c r="L183" i="8"/>
  <c r="L367" s="1"/>
  <c r="I183"/>
  <c r="I367" s="1"/>
  <c r="J367"/>
  <c r="L368" i="7"/>
  <c r="J368" i="6"/>
  <c r="I368" i="5"/>
  <c r="J184"/>
  <c r="J368" s="1"/>
  <c r="L368"/>
</calcChain>
</file>

<file path=xl/sharedStrings.xml><?xml version="1.0" encoding="utf-8"?>
<sst xmlns="http://schemas.openxmlformats.org/spreadsheetml/2006/main" count="3635" uniqueCount="504">
  <si>
    <t>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</si>
  <si>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</si>
  <si>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</si>
  <si>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</si>
  <si>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</si>
  <si>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2022 m. rugpjūčio 30 d. įsakymo Nr. 1K-301  redakcija)</t>
  </si>
  <si>
    <t>Sporto centras, 163740253</t>
  </si>
  <si>
    <t>(įstaigos pavadinimas, kodas Juridinių asmenų registre, adresas)</t>
  </si>
  <si>
    <t>BIUDŽETO IŠLAIDŲ SĄMATOS VYKDYMO</t>
  </si>
  <si>
    <t>2023 M. GRUODŽIO MĖN. 31 D.</t>
  </si>
  <si>
    <t>gruodžio mėn.</t>
  </si>
  <si>
    <t>(metinė, ketvirtinė)</t>
  </si>
  <si>
    <t>ATASKAITA</t>
  </si>
  <si>
    <t xml:space="preserve">                                                                      (data)</t>
  </si>
  <si>
    <t>(programos pavadinimas)</t>
  </si>
  <si>
    <t>Kodas</t>
  </si>
  <si>
    <t xml:space="preserve">                    Ministerijos / Savivaldybės</t>
  </si>
  <si>
    <t>Departamento</t>
  </si>
  <si>
    <t>Įstaigos</t>
  </si>
  <si>
    <t>163740253</t>
  </si>
  <si>
    <t xml:space="preserve"> </t>
  </si>
  <si>
    <t>Programos</t>
  </si>
  <si>
    <t>Finansavimo šaltinio</t>
  </si>
  <si>
    <t>Valstybės funkcijos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</si>
  <si>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</si>
  <si>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</si>
  <si>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</si>
  <si>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</si>
  <si>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</si>
  <si>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</si>
  <si>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</si>
  <si>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</si>
  <si>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</si>
  <si>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</si>
  <si>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</si>
  <si>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</si>
  <si>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</si>
  <si>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</si>
  <si>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</si>
  <si>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</si>
  <si>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</si>
  <si>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</si>
  <si>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</si>
  <si>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</si>
  <si>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</si>
  <si>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</si>
  <si>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</si>
  <si>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</si>
  <si>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</si>
  <si>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</si>
  <si>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</si>
  <si>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</si>
  <si>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</si>
  <si>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</si>
  <si>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</si>
  <si>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</si>
  <si>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</si>
  <si>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</si>
  <si>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</si>
  <si>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</si>
  <si>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</si>
  <si>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</si>
  <si>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</si>
  <si>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</si>
  <si>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</si>
  <si>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 xml:space="preserve"> subjektams</t>
    </r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</si>
  <si>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</si>
  <si>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</si>
  <si>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</si>
  <si>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</si>
  <si>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</si>
  <si>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</si>
  <si>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</si>
  <si>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</si>
  <si>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</si>
  <si>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</si>
  <si>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</si>
  <si>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</si>
  <si>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</si>
  <si>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</si>
  <si>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</si>
  <si>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</si>
  <si>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</si>
  <si>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</si>
  <si>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</si>
  <si>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</si>
  <si>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</si>
  <si>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</si>
  <si>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</si>
  <si>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</si>
  <si>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</si>
  <si>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</si>
  <si>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</si>
  <si>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</si>
  <si>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</si>
  <si>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</si>
  <si>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</si>
  <si>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</si>
  <si>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</si>
  <si>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</si>
  <si>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</si>
  <si>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</si>
  <si>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</si>
  <si>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</si>
  <si>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</si>
  <si>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</si>
  <si>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</si>
  <si>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</si>
  <si>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</si>
  <si>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</si>
  <si>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</si>
  <si>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</si>
  <si>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</si>
  <si>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</si>
  <si>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</si>
  <si>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</si>
  <si>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</si>
  <si>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</si>
  <si>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</si>
  <si>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</si>
  <si>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</si>
  <si>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</si>
  <si>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</si>
  <si>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</si>
  <si>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</si>
  <si>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</si>
  <si>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</si>
  <si>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</si>
  <si>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</si>
  <si>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</si>
  <si>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</si>
  <si>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</si>
  <si>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</si>
  <si>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</si>
  <si>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</si>
  <si>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</si>
  <si>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</si>
  <si>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</si>
  <si>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</si>
  <si>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</si>
  <si>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</si>
  <si>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</si>
  <si>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</si>
  <si>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</si>
  <si>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</si>
  <si>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</si>
  <si>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</si>
  <si>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</si>
  <si>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</si>
  <si>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</si>
  <si>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</si>
  <si>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</si>
  <si>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</si>
  <si>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</si>
  <si>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</si>
  <si>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</si>
  <si>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</si>
  <si>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r>
      <t>Prekių, skirtų parduoti arba perduoti</t>
    </r>
    <r>
      <rPr>
        <sz val="10"/>
        <color rgb="FF00B0F0"/>
        <rFont val="Times New Roman"/>
      </rPr>
      <t>,</t>
    </r>
    <r>
      <rPr>
        <sz val="10"/>
        <color rgb="FF000000"/>
        <rFont val="Times New Roman"/>
      </rPr>
      <t xml:space="preserve"> įsigijimo išlaidos</t>
    </r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</si>
  <si>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</si>
  <si>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</si>
  <si>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</si>
  <si>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</si>
  <si>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</si>
  <si>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</si>
  <si>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</si>
  <si>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</si>
  <si>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</si>
  <si>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</si>
  <si>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</si>
  <si>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</si>
  <si>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</si>
  <si>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</si>
  <si>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</si>
  <si>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</si>
  <si>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</si>
  <si>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</si>
  <si>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</si>
  <si>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</si>
  <si>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</si>
  <si>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</si>
  <si>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</si>
  <si>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</si>
  <si>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</si>
  <si>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</si>
  <si>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</si>
  <si>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</si>
  <si>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</si>
  <si>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</si>
  <si>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</si>
  <si>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</si>
  <si>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</si>
  <si>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</si>
  <si>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</si>
  <si>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</si>
  <si>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</si>
  <si>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</si>
  <si>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</si>
  <si>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</si>
  <si>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</si>
  <si>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</si>
  <si>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</si>
  <si>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</si>
  <si>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</si>
  <si>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</si>
  <si>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</si>
  <si>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</si>
  <si>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</si>
  <si>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</si>
  <si>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</si>
  <si>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</si>
  <si>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</si>
  <si>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</si>
  <si>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</si>
  <si>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</si>
  <si>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</si>
  <si>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</si>
  <si>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</si>
  <si>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</si>
  <si>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</si>
  <si>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</si>
  <si>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</si>
  <si>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</si>
  <si>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Direktorius</t>
  </si>
  <si>
    <t>Vaidas Liutikas</t>
  </si>
  <si>
    <t>(įstaigos vadovo ar jo įgalioto asmens pareigų  pavadinimas)</t>
  </si>
  <si>
    <t>(parašas)</t>
  </si>
  <si>
    <t>(vardas ir pavardė)</t>
  </si>
  <si>
    <t>Biudžetinių įstaigų centralizuotos apskaitos skyriaus vedėja</t>
  </si>
  <si>
    <t>Viktorija Kaprizkina</t>
  </si>
  <si>
    <t>(finansinę apskaitą tvarkančio asmens, centralizuotos apskaitos įstaigos vadovo arba jo įgalioto asmens pareigų pavadinimas)</t>
  </si>
  <si>
    <t>Savivaldybės biudžeto lėšos</t>
  </si>
  <si>
    <t>SB</t>
  </si>
  <si>
    <t>4 ketvirtis</t>
  </si>
  <si>
    <t>01</t>
  </si>
  <si>
    <t>08</t>
  </si>
  <si>
    <t>8</t>
  </si>
  <si>
    <t>8.1.1.1. BĮ Klaipėdos rajono savivaldybės sporto centro veiklos organizavimas</t>
  </si>
  <si>
    <t>Sportininkų rengimo centrai</t>
  </si>
  <si>
    <t>Kūno kultūros ir sporto plėtros programa</t>
  </si>
  <si>
    <t>8.1.2.13. Sportininkų ir jų trenerių skatinimas už pasiektus sporto laimėjimus</t>
  </si>
  <si>
    <t>02</t>
  </si>
  <si>
    <t>8.2.1.1. Lauko treniruoklių aikštelių įrengimas Klaipėdos rajono seniūnijose</t>
  </si>
  <si>
    <t>Poilsio ir sporto priemonės</t>
  </si>
  <si>
    <t>8.2.2.6. Daugiafunkcio sporto ir pramogų centro Gargžduose,  Dariaus ir Girėno g. 4, statyba</t>
  </si>
  <si>
    <t>9</t>
  </si>
  <si>
    <t>9.4.1.7. Gyventojų iniciatyvų, skirtų gyvenamajai aplinkai gerinti, skatinimas</t>
  </si>
  <si>
    <t>Savivaldybės valdymo ir pagrindinių funkcijų vykdymo programa</t>
  </si>
  <si>
    <t>Pajamos už paslaugas ir nuomą</t>
  </si>
  <si>
    <t>S</t>
  </si>
  <si>
    <t>(Parašas) (Vardas ir pavardė)</t>
  </si>
  <si>
    <t>08.01.01.02.</t>
  </si>
  <si>
    <t>Iš viso</t>
  </si>
  <si>
    <t>Ilgalaikiam turtui įsigyti</t>
  </si>
  <si>
    <t>Kitoms išlaidoms</t>
  </si>
  <si>
    <t>08.01.01.01.</t>
  </si>
  <si>
    <t>Suma</t>
  </si>
  <si>
    <t>Programa</t>
  </si>
  <si>
    <t>Valstybės funkcija</t>
  </si>
  <si>
    <t>Finansavimo sumų paskirtis</t>
  </si>
  <si>
    <t>Finansavimo
šaltinis</t>
  </si>
  <si>
    <t>Eil.
Nr.</t>
  </si>
  <si>
    <t>Per ataskaitinį laikotarpį gautos finansavimo sumos:</t>
  </si>
  <si>
    <t>2023-12-31</t>
  </si>
  <si>
    <t>Ataskaitinis laikotarpis:</t>
  </si>
  <si>
    <t>2023 Nr.______</t>
  </si>
  <si>
    <t>PAŽYMA DĖL GAUTINŲ, GAUTŲ IR GRĄŽINTINŲ FINANSAVIMO SUMŲ</t>
  </si>
  <si>
    <t>Klaipėdos raj. savivaldybės administracijos (Biudžeto ir ekonomikos skyriui)</t>
  </si>
  <si>
    <t>(Įstaigos pavadinimas)</t>
  </si>
  <si>
    <t>Sporto centras</t>
  </si>
  <si>
    <t>(ataskaitos rengėjas, tel. Nr.</t>
  </si>
  <si>
    <t>Daiva Butkienė,  +370 659 47103</t>
  </si>
  <si>
    <t xml:space="preserve"> Biudžetinių įstaigų centralizuotos apskaitos skyriaus vedėja</t>
  </si>
  <si>
    <t>Įstaigos vadovas</t>
  </si>
  <si>
    <t>X</t>
  </si>
  <si>
    <t>Likutis ataskaitinio laikotarpio pabaigoje,
iš viso</t>
  </si>
  <si>
    <t>Pajamos iš viso</t>
  </si>
  <si>
    <t>Pajamų už neprioritetinės infrastruktūros plėtrą įmokos</t>
  </si>
  <si>
    <t>Pajamų už prioritetinės infrastruktūros plėtrą įmokos</t>
  </si>
  <si>
    <t>Pajamų už infrastruktūros plėtrą įmokos, iš jų:</t>
  </si>
  <si>
    <t>Pajamų už socialinio būsto paslaugas įmokos</t>
  </si>
  <si>
    <t xml:space="preserve">Pajamų už ilgalaikio ir trumpalaikio materialiojo turto nuomą įmokos
</t>
  </si>
  <si>
    <t xml:space="preserve">Įmokos už išlaikymą švietimo, socialinės apsaugos ir kitose įstaigose
</t>
  </si>
  <si>
    <t>Biudžetinių įstaigų pajamų už prekes ir paslaugas įmokos</t>
  </si>
  <si>
    <t>ataskaitiniam laikotarpiui</t>
  </si>
  <si>
    <t>metams</t>
  </si>
  <si>
    <t>Negauti biudžeto asignavimai per ataskaitinį laikotarpį</t>
  </si>
  <si>
    <t>Gauti biudžeto asignavimai per ataskaitinį laikotarpį</t>
  </si>
  <si>
    <t>Faktinės įmokos į biudžetą ataskaitinį laikotarpį</t>
  </si>
  <si>
    <t>Patvirtinta įmokų suma, įskaitant patikslinimą</t>
  </si>
  <si>
    <t>Likutis metų pražioje</t>
  </si>
  <si>
    <t>Pavadinimas</t>
  </si>
  <si>
    <t>(Eur., euro cnt.)</t>
  </si>
  <si>
    <t xml:space="preserve"> PAŽYMA APIE PAJAMAS UŽ PASLAUGAS IR NUOMĄ 2023 M.GRUODŽIO 31 D</t>
  </si>
  <si>
    <t>(Registracijos kodas ir buveinės adresas)</t>
  </si>
  <si>
    <t>163740253, J.Janonio 9, Gargždai</t>
  </si>
  <si>
    <t>Klaipėdos rajono savivaldybės Biudžetinė įstaiga Sporto centras</t>
  </si>
  <si>
    <t xml:space="preserve">P A T V I R T I N T A 	
Klaipėdos rajono savivaldybės	
administracijos direktoriaus	
2023 m. kovo  21 d.	
įsakymu Nr.(5.1.1) AV - 747	</t>
  </si>
  <si>
    <t xml:space="preserve"> Daiva Butkienė , tel   +370 659 47103 </t>
  </si>
  <si>
    <t>(vyriausiojo buhalterio (buhalterio) ar jo įgalioto asmens pareigos)</t>
  </si>
  <si>
    <t>(vadovo ar jo įgalioto asmens pareigos)</t>
  </si>
  <si>
    <t>IŠ VISO:</t>
  </si>
  <si>
    <t>Apskaičiuotos prekių turto ir paslaugų pardavimo pajamos</t>
  </si>
  <si>
    <t>Apskaičiuotos turto naudojimo pajamos</t>
  </si>
  <si>
    <t>Laikotarpio pabaigos likutis
(3+4-5-6)</t>
  </si>
  <si>
    <t>Grąžintinų sumų pokytis</t>
  </si>
  <si>
    <t>Gauta iš iždo sumų</t>
  </si>
  <si>
    <t xml:space="preserve">Pervesta į iždą grąžintinų iš iždo sumų </t>
  </si>
  <si>
    <t>Laikotarpio pradžios likutis</t>
  </si>
  <si>
    <t xml:space="preserve">Sukauptos gautinos iš savivaldybės iždo sumos </t>
  </si>
  <si>
    <t>Didžiosios knygos sąskaitos pavadinimas</t>
  </si>
  <si>
    <t>Didžiosios knygos sąskaitos numeris</t>
  </si>
  <si>
    <t>(Eurais.euro ct,)</t>
  </si>
  <si>
    <t xml:space="preserve">     Gargždai    </t>
  </si>
  <si>
    <t xml:space="preserve">                                     (data)</t>
  </si>
  <si>
    <t>(įstaigos pavadinimas, kodas)</t>
  </si>
  <si>
    <t>BIUDŽETINĖ  ĮSTAIGA  SPORTO  CENTRAS</t>
  </si>
  <si>
    <t xml:space="preserve">(Savivaldybės biudžetinių įstaigų  pajamų įmokų ataskaitos forma S7) </t>
  </si>
  <si>
    <t>7 priedas</t>
  </si>
  <si>
    <t>pateikimo taisyklių</t>
  </si>
  <si>
    <t>finansinėms ataskaitoms sudaryti,</t>
  </si>
  <si>
    <t xml:space="preserve">Informacijos, reikalingos Lietuvos Respublikos savivaldybių iždų </t>
  </si>
  <si>
    <t xml:space="preserve">                             </t>
  </si>
  <si>
    <t>SAVIVALDYBĖS BIUDŽETINIŲ ĮSTAIGŲ  PAJAMŲ ĮMOKŲ ATASKAITA UŽ  2023 METŲ IV KETVIRTĮ</t>
  </si>
  <si>
    <t>P A T V I R T I N T A</t>
  </si>
  <si>
    <t>Klaipėdos rajono savivaldybės</t>
  </si>
  <si>
    <t>administracijos direktoriaus</t>
  </si>
  <si>
    <t>2020 m. kovo 24  d.</t>
  </si>
  <si>
    <t xml:space="preserve">įsakymu Nr. (5.1.1.E) AV - 659 </t>
  </si>
  <si>
    <t xml:space="preserve">PAŽYMA PRIE MOKĖTINŲ SUMŲ 2023 M. GRUODŽIO 31 D. ATASKAITOS 9 PRIEDO </t>
  </si>
  <si>
    <t>(Eurais)</t>
  </si>
  <si>
    <t xml:space="preserve">Iš viso  </t>
  </si>
  <si>
    <t xml:space="preserve">savivaldybės
 biudžeto </t>
  </si>
  <si>
    <t>valstybės biudžeto specialioji tikslinė dotacija</t>
  </si>
  <si>
    <t xml:space="preserve">mokymo lėšos </t>
  </si>
  <si>
    <t>pajamos už paslaugas ir nuomą</t>
  </si>
  <si>
    <t xml:space="preserve">ES struktūrinių fondų/valstybės biudžeto </t>
  </si>
  <si>
    <t>VBD</t>
  </si>
  <si>
    <t>ML</t>
  </si>
  <si>
    <t xml:space="preserve">ES/VBES </t>
  </si>
  <si>
    <t>2.1.1.</t>
  </si>
  <si>
    <t>iš jų:</t>
  </si>
  <si>
    <t>gyventojų pajamų mokestis</t>
  </si>
  <si>
    <t>2.1.2.</t>
  </si>
  <si>
    <t>Socialinio draudimo įmokos</t>
  </si>
  <si>
    <t>2.2.1.</t>
  </si>
  <si>
    <t>Prekių ir paslaugų įsigijimo išlaidos</t>
  </si>
  <si>
    <t xml:space="preserve">2.2.1.1.1.1. </t>
  </si>
  <si>
    <t xml:space="preserve">2.2.1.1.1.2. </t>
  </si>
  <si>
    <t>Medikamentų įsigijimo išlaidos</t>
  </si>
  <si>
    <t xml:space="preserve">2.2.1.1.1.5. </t>
  </si>
  <si>
    <t>Ryšių paslaugų įsigijimo išlaidos</t>
  </si>
  <si>
    <t xml:space="preserve">2.2.1.1.1.6. </t>
  </si>
  <si>
    <t>Transporto išlaikymo  išlaidos</t>
  </si>
  <si>
    <t xml:space="preserve">2.2.1.1.1.7. </t>
  </si>
  <si>
    <t>Aprangos ir patalynės įsigijimo išlaidos</t>
  </si>
  <si>
    <t xml:space="preserve">2.2.1.1.1.11. </t>
  </si>
  <si>
    <t xml:space="preserve">2.2.1.1.1.12. </t>
  </si>
  <si>
    <t xml:space="preserve">2.2.1.1.1.14. </t>
  </si>
  <si>
    <t>Materialiojo ir nemat. turto nuomos išlaidos</t>
  </si>
  <si>
    <t xml:space="preserve">2.2.1.1.1.15. </t>
  </si>
  <si>
    <t>Mat. turto paprastojo remonto išlaidos</t>
  </si>
  <si>
    <t xml:space="preserve">2.2.1.1.1.16. </t>
  </si>
  <si>
    <t>2.2.1.1.1.20</t>
  </si>
  <si>
    <t>šildymui</t>
  </si>
  <si>
    <t>elektros energijai</t>
  </si>
  <si>
    <t>vandentiekiui, kanalizacijai</t>
  </si>
  <si>
    <t>atliekų tvarkymui</t>
  </si>
  <si>
    <t>2.2.1.1.1.21.</t>
  </si>
  <si>
    <t>2.2.1.1.1.22.</t>
  </si>
  <si>
    <t xml:space="preserve">	Reprezentacinės išlaidos</t>
  </si>
  <si>
    <t>2.2.1.1.1.30</t>
  </si>
  <si>
    <t>2.7.3.1.1.1</t>
  </si>
  <si>
    <t>3.1.1.2.1.3</t>
  </si>
  <si>
    <t>Infrastruktūros ir kitų statynių įsigyjimo išlaidos</t>
  </si>
  <si>
    <t>3.1.1.5.1.1</t>
  </si>
  <si>
    <t>Kito ilgalaiko  turto įsigijimo išlaidos</t>
  </si>
  <si>
    <t>Iš viso:</t>
  </si>
  <si>
    <t xml:space="preserve">  (parašas)</t>
  </si>
  <si>
    <t xml:space="preserve">                                  (vardas ir pavardė)</t>
  </si>
  <si>
    <t>Klaipėdos r. biudžetinė įstaiga Sporto centras 163740253</t>
  </si>
  <si>
    <t>(vyriausiasis buhalteris (buhalteris) / centralizuotos apskaitos įstaigos vadovo arba jo įgalioto asmens pareigų pavadinimas</t>
  </si>
  <si>
    <t>(įstaigos vadovo ar jo įgalioto asmens pareigų pavadinimas)</t>
  </si>
  <si>
    <t>Pastaba. Ilgalaikių įsipareigojimų likutis – įsipareigojimai, kurių terminas ilgesnis negu 1 metai.</t>
  </si>
  <si>
    <t>IŠ VISO (2 + 3)</t>
  </si>
  <si>
    <t>Biologinio turto ir žemės gelmių išteklių įsigijimo išlaidos</t>
  </si>
  <si>
    <t>Ilgalaikio materialiojo turto  kūrimo ir įsigijimo išlaidos</t>
  </si>
  <si>
    <t>MATERIALIOJO IR NEMATERIALIOJO TURTO ĮSIGIJIMO, FINANSINIO TURTO PADIDĖJIMO IR FINANSINIŲ ĮSIPAREIGOJIMŲ VYKDYMO IŠLAIDOS</t>
  </si>
  <si>
    <t xml:space="preserve">Pervedamos Europos Sąjungos, kitos tarptautinės finansinės paramos ir bendrojo finansavimo lėšos </t>
  </si>
  <si>
    <t>Kitos išlaidos kitiems einamiesiems tikslams</t>
  </si>
  <si>
    <t>Stipendijos</t>
  </si>
  <si>
    <t xml:space="preserve">Kitos išlaidos </t>
  </si>
  <si>
    <t>Socialinė parama natūra</t>
  </si>
  <si>
    <t>Socialinė parama pinigais</t>
  </si>
  <si>
    <t>Socialinė parama (soc. paramos pašalpos) ir rentos</t>
  </si>
  <si>
    <t xml:space="preserve">Socialinio draudimo išmokos (pašalpos) </t>
  </si>
  <si>
    <t>Bendrųjų nacionalinių pajamų nuosavi ištekliai</t>
  </si>
  <si>
    <t>Pridėtinės vertės mokesčio nuosavi ištekliai</t>
  </si>
  <si>
    <t>Tradiciniai nuosavi ištekliai</t>
  </si>
  <si>
    <t>Dotacijos tarptautinėms organizacijoms turtui įsigyti</t>
  </si>
  <si>
    <t xml:space="preserve">Subsidijos iš  biudžeto lėšų </t>
  </si>
  <si>
    <t xml:space="preserve">Prekių ir paslaugų įsigijimo išlaidos </t>
  </si>
  <si>
    <t>iš jų: gyventojų pajamų mokestis</t>
  </si>
  <si>
    <t>Darbo užmokestis pinigais</t>
  </si>
  <si>
    <t xml:space="preserve">Darbo užmokestis </t>
  </si>
  <si>
    <t xml:space="preserve">IŠLAIDOS </t>
  </si>
  <si>
    <t>iš jų ilgalaikių įsiskolinimų likutis</t>
  </si>
  <si>
    <t>iš viso</t>
  </si>
  <si>
    <t>likutis ataskaitinio laikotarpio pabaigoje</t>
  </si>
  <si>
    <t>likutis metų pradžioje</t>
  </si>
  <si>
    <t xml:space="preserve"> biudžeto lėšos</t>
  </si>
  <si>
    <t>Mokėtinos sumos</t>
  </si>
  <si>
    <t>Eil.Nr.</t>
  </si>
  <si>
    <t>(Eurais,ct)</t>
  </si>
  <si>
    <t>Ministerijos / Savivaldybės</t>
  </si>
  <si>
    <t xml:space="preserve">                                                                        (data)</t>
  </si>
  <si>
    <t xml:space="preserve">                          2024.01.12 Nr.________________</t>
  </si>
  <si>
    <t>2023 m. gruodžio mėn. 31 d.</t>
  </si>
  <si>
    <t>MOKĖTINŲ SUMŲ</t>
  </si>
  <si>
    <t>(Mokėtinų sumų ataskaitos forma)</t>
  </si>
  <si>
    <t>9 priedas</t>
  </si>
  <si>
    <t xml:space="preserve">teikimo Finansų ministerijai ir skelbimo taisyklių  </t>
  </si>
  <si>
    <t xml:space="preserve">Valdžios sektoriaus subjektų apskaitos duomenų </t>
  </si>
  <si>
    <t>socialinio draudimo įmokos</t>
  </si>
  <si>
    <t>Atostogų rezervas, iš jų:</t>
  </si>
  <si>
    <t>Atidėjiniai</t>
  </si>
  <si>
    <t>Sukaupta finansavimo pajamų suma ataskaitinio laikotarpio pabaigoje:</t>
  </si>
  <si>
    <t>PAŽYMA DĖL SUKAUPTŲ FINANSAVIMO SUMŲ</t>
  </si>
  <si>
    <t>Daiva Butkienė  tel. 8 659 47103, e.p.  daiva.butkiene@krcb.lt</t>
  </si>
  <si>
    <t xml:space="preserve">  (parašas)                                      (vardas, pavardė)</t>
  </si>
  <si>
    <t xml:space="preserve"> apskaitos skyriaus vedėja</t>
  </si>
  <si>
    <t>Daiva Butkienė</t>
  </si>
  <si>
    <t>___________________________________</t>
  </si>
  <si>
    <t>Centralizuotos biudžetinių įstaigų buhalterinės</t>
  </si>
  <si>
    <t>IŠ  VISO</t>
  </si>
  <si>
    <t>Atstatomos lėšos</t>
  </si>
  <si>
    <t>Parama  1,2% ( mokesčių inspekcija)</t>
  </si>
  <si>
    <t>Klaipėdos r.savivaldybės administracija. Vaikų vasaros poilsio programa</t>
  </si>
  <si>
    <t>Klaipėdos r.savivaldybės administracija. Aukšto meistriškumo sportininkų finansavimas</t>
  </si>
  <si>
    <t>pabaigoje</t>
  </si>
  <si>
    <t>pradžioje</t>
  </si>
  <si>
    <t>laikotarpio</t>
  </si>
  <si>
    <t>lėšų</t>
  </si>
  <si>
    <t xml:space="preserve">metų </t>
  </si>
  <si>
    <t>Tikslinių lėšų pavadinimas</t>
  </si>
  <si>
    <t>Likutis</t>
  </si>
  <si>
    <t>Panaudota</t>
  </si>
  <si>
    <t>Gauta</t>
  </si>
  <si>
    <t xml:space="preserve">Likutis </t>
  </si>
  <si>
    <t xml:space="preserve">     (eurais)</t>
  </si>
  <si>
    <t>TIKSLINIŲ  LĖŠŲ  GAVIMAS  IR  PANAUDOJIMAS   2023 m. gruodžio 31 D.</t>
  </si>
  <si>
    <r>
      <t xml:space="preserve">Ketvirtinė, </t>
    </r>
    <r>
      <rPr>
        <u/>
        <sz val="10"/>
        <rFont val="Arial"/>
        <family val="2"/>
        <charset val="186"/>
      </rPr>
      <t>metinė</t>
    </r>
  </si>
  <si>
    <t>įsakymu Nr. AV-4</t>
  </si>
  <si>
    <t>2007 m. sausio 2 d.</t>
  </si>
  <si>
    <t xml:space="preserve">        Įstaigos pavadinimas</t>
  </si>
  <si>
    <t>KLAIPĖDOS RAJONO BIUDŽETINĖ ĮSTAIGA SPORTO CENTRAS</t>
  </si>
  <si>
    <t xml:space="preserve">P A T V I R T I N T A </t>
  </si>
  <si>
    <t>Sudaryta 2024 m. sausio 12 d.</t>
  </si>
  <si>
    <t>Atsargoms</t>
  </si>
  <si>
    <r>
      <rPr>
        <vertAlign val="superscript"/>
        <sz val="7"/>
        <rFont val="Times New Roman"/>
        <family val="1"/>
        <charset val="186"/>
      </rPr>
      <t xml:space="preserve">x </t>
    </r>
    <r>
      <rPr>
        <sz val="7"/>
        <rFont val="Times New Roman"/>
        <family val="1"/>
        <charset val="186"/>
      </rPr>
      <t xml:space="preserve">    (I+II+III) mėn. /3 arba (I+II+III+IV+V+VI) mėn. /6 </t>
    </r>
  </si>
  <si>
    <t>Iš jų pareigybės priskiriamos kultūros darbuotojams</t>
  </si>
  <si>
    <t xml:space="preserve">Iš viso: </t>
  </si>
  <si>
    <t>Iš jų pareigybės priskiriamos D lygiui (darbininkai)</t>
  </si>
  <si>
    <t>Kiti darbuotojai</t>
  </si>
  <si>
    <t>Sporto specialistai (darbas su vaikais)</t>
  </si>
  <si>
    <t>Sporto specialistai (darbas su suaugusiais)</t>
  </si>
  <si>
    <t>Kultūros ir meno darbuotojai</t>
  </si>
  <si>
    <t xml:space="preserve"> Įstaigos  vadovas,  vadovų pavaduotojai, skyrių, padalinių vadovai</t>
  </si>
  <si>
    <r>
      <t xml:space="preserve">ataskaitinio laikotarpio vidurkis (įvykdymas)  </t>
    </r>
    <r>
      <rPr>
        <b/>
        <vertAlign val="superscript"/>
        <sz val="8"/>
        <rFont val="Times New Roman"/>
        <family val="1"/>
        <charset val="186"/>
      </rPr>
      <t>x</t>
    </r>
  </si>
  <si>
    <t>ataskaitinio laikotarpio pabaigoje</t>
  </si>
  <si>
    <t>metų pradžioje</t>
  </si>
  <si>
    <r>
      <t xml:space="preserve">patikslintas planas (vidutinis skaičius)  </t>
    </r>
    <r>
      <rPr>
        <b/>
        <vertAlign val="superscript"/>
        <sz val="8"/>
        <rFont val="Times New Roman"/>
        <family val="1"/>
        <charset val="186"/>
      </rPr>
      <t>x</t>
    </r>
  </si>
  <si>
    <t>kitoms išmo-koms</t>
  </si>
  <si>
    <t>skatina-mosioms išmokoms</t>
  </si>
  <si>
    <t>už darbą poilsio ir švenčių dienomis, naktinį bei viršvalandinį darbą ir bud.</t>
  </si>
  <si>
    <t>priedams ir priemokoms</t>
  </si>
  <si>
    <t>pareiginės algos kintamajai daliai</t>
  </si>
  <si>
    <t>pareiginei algai</t>
  </si>
  <si>
    <t>už darbą poilsio ir švenčių dienomis, naktinį bei viršvalandinį darbą ir budėjimą</t>
  </si>
  <si>
    <t>Faktiškai</t>
  </si>
  <si>
    <t>Patvirtinta etatų sąraše</t>
  </si>
  <si>
    <t>Įvykdyta, eurais</t>
  </si>
  <si>
    <t>Ataskaitinio laikotarpio patikslintas planas, eurais</t>
  </si>
  <si>
    <t>Pareigybių skaičius, vnt.</t>
  </si>
  <si>
    <t>Pareigybės</t>
  </si>
  <si>
    <t>Išlaidų klasifikacija pagal valstybės funkcijas:</t>
  </si>
  <si>
    <t>SB, S</t>
  </si>
  <si>
    <t>Finansavimo šaltinis:</t>
  </si>
  <si>
    <t>Programa:</t>
  </si>
  <si>
    <t>(data ir numeris)</t>
  </si>
  <si>
    <t>2024.01.12</t>
  </si>
  <si>
    <t>KULTŪROS IR KITŲ ĮSTAIGŲ ETATŲ  IR IŠLAIDŲ DARBO UŽMOKESČIUI  PLANO ĮVYKDYMO ATASKAITA 2023 m.gruodžio mėn. 31 d.</t>
  </si>
  <si>
    <t>(Įstaigos pavadinimas, kodas)</t>
  </si>
  <si>
    <t>Biudžetinė įstaiga SPORTO CENTRAS</t>
  </si>
  <si>
    <t>Forma Nr. B-9K   metinė, ketvirtinė                                                  patvirtinta Klaipėdos rajono savivaldybės administracijos direktoriaus  2020 m.  balandžio  1 d. įsakymu Nr AV-724</t>
  </si>
  <si>
    <t xml:space="preserve">       Parama iš rėmėjų ( tėvų įn, aprangų pirkimui, už stovykl)</t>
  </si>
  <si>
    <t>Biudžetinių įstaigų centralizuotos</t>
  </si>
  <si>
    <r>
      <t xml:space="preserve">(Biudžeto išlaidų sąmatos vykdymo 2023 m. gruodžio mėn. 31 d. </t>
    </r>
    <r>
      <rPr>
        <b/>
        <u/>
        <sz val="12"/>
        <color rgb="FF000000"/>
        <rFont val="Times New Roman"/>
        <family val="1"/>
      </rPr>
      <t>metinės</t>
    </r>
    <r>
      <rPr>
        <b/>
        <sz val="12"/>
        <color rgb="FF000000"/>
        <rFont val="Times New Roman"/>
      </rPr>
      <t>, ketvirtinės ataskaitos forma Nr. 2)</t>
    </r>
  </si>
  <si>
    <t>Metinė</t>
  </si>
  <si>
    <t>Biudžetinių  centralizuotos įstaigų apskaitos skyriaus vedėja</t>
  </si>
  <si>
    <t>2024.01.12 Nr.________________</t>
  </si>
  <si>
    <r>
      <rPr>
        <u/>
        <sz val="8"/>
        <color rgb="FF000000"/>
        <rFont val="Times New Roman"/>
        <family val="1"/>
      </rPr>
      <t>(metinė</t>
    </r>
    <r>
      <rPr>
        <sz val="8"/>
        <color rgb="FF000000"/>
        <rFont val="Times New Roman"/>
      </rPr>
      <t>, ketvirtinė)</t>
    </r>
  </si>
  <si>
    <t>2024-01-12  Nr.</t>
  </si>
  <si>
    <r>
      <rPr>
        <u/>
        <sz val="9"/>
        <color rgb="FF000000"/>
        <rFont val="Times New Roman"/>
        <family val="1"/>
      </rPr>
      <t>(metinė</t>
    </r>
    <r>
      <rPr>
        <sz val="9"/>
        <color indexed="8"/>
        <rFont val="Times New Roman"/>
      </rPr>
      <t>, ketvirtinė)</t>
    </r>
  </si>
  <si>
    <r>
      <t>(</t>
    </r>
    <r>
      <rPr>
        <u/>
        <sz val="8"/>
        <color rgb="FF000000"/>
        <rFont val="Times New Roman"/>
        <family val="1"/>
      </rPr>
      <t>metinė</t>
    </r>
    <r>
      <rPr>
        <sz val="8"/>
        <color rgb="FF000000"/>
        <rFont val="Times New Roman"/>
      </rPr>
      <t>, ketvirtinė)</t>
    </r>
  </si>
</sst>
</file>

<file path=xl/styles.xml><?xml version="1.0" encoding="utf-8"?>
<styleSheet xmlns="http://schemas.openxmlformats.org/spreadsheetml/2006/main">
  <numFmts count="1">
    <numFmt numFmtId="164" formatCode="0.0"/>
  </numFmts>
  <fonts count="79">
    <font>
      <sz val="11"/>
      <color rgb="FF000000"/>
      <name val="Calibri"/>
    </font>
    <font>
      <sz val="8"/>
      <color rgb="FF000000"/>
      <name val="Times New Roman"/>
    </font>
    <font>
      <sz val="10"/>
      <color rgb="FF000000"/>
      <name val="Times New Roman"/>
    </font>
    <font>
      <vertAlign val="superscript"/>
      <sz val="10"/>
      <color rgb="FF000000"/>
      <name val="Times New Roman"/>
    </font>
    <font>
      <vertAlign val="superscript"/>
      <sz val="12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8"/>
      <color rgb="FF000000"/>
      <name val="Times New Roman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trike/>
      <sz val="10"/>
      <color rgb="FFFF0000"/>
      <name val="Times New Roman"/>
    </font>
    <font>
      <i/>
      <sz val="10"/>
      <color rgb="FF000000"/>
      <name val="Times New Roman"/>
    </font>
    <font>
      <sz val="10"/>
      <color rgb="FFFF0000"/>
      <name val="Times New Roman"/>
    </font>
    <font>
      <sz val="10"/>
      <color rgb="FF00B0F0"/>
      <name val="Times New Roman"/>
    </font>
    <font>
      <strike/>
      <sz val="10"/>
      <color rgb="FFFF0000"/>
      <name val="Times New Roman Baltic"/>
    </font>
    <font>
      <sz val="10"/>
      <color rgb="FF000000"/>
      <name val="Times New Roman Baltic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Times New Roman"/>
      <family val="1"/>
      <charset val="186"/>
    </font>
    <font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9"/>
      <name val="Times New Roman"/>
      <family val="1"/>
      <charset val="186"/>
    </font>
    <font>
      <sz val="11"/>
      <color rgb="FF000000"/>
      <name val="Calibri"/>
      <family val="2"/>
    </font>
    <font>
      <sz val="11"/>
      <name val="Times New Roman"/>
      <family val="1"/>
      <charset val="186"/>
    </font>
    <font>
      <sz val="10"/>
      <color indexed="10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sz val="10"/>
      <name val="Times New Roman Baltic"/>
      <charset val="186"/>
    </font>
    <font>
      <sz val="10"/>
      <color rgb="FF000000"/>
      <name val="Times New Roman"/>
      <family val="1"/>
    </font>
    <font>
      <sz val="10"/>
      <name val="Arial"/>
      <family val="2"/>
      <charset val="186"/>
    </font>
    <font>
      <b/>
      <sz val="10"/>
      <name val="EYInterstate Light"/>
    </font>
    <font>
      <u/>
      <sz val="11"/>
      <name val="Times New Roman"/>
      <family val="1"/>
      <charset val="186"/>
    </font>
    <font>
      <u/>
      <sz val="12"/>
      <name val="Times New Roman"/>
      <family val="1"/>
      <charset val="186"/>
    </font>
    <font>
      <b/>
      <sz val="10"/>
      <name val="Arial"/>
      <family val="2"/>
      <charset val="186"/>
    </font>
    <font>
      <b/>
      <sz val="11"/>
      <color rgb="FF000000"/>
      <name val="Times New Roman"/>
      <family val="1"/>
    </font>
    <font>
      <sz val="8"/>
      <name val="Arial"/>
      <family val="2"/>
    </font>
    <font>
      <sz val="8"/>
      <name val="Arial"/>
      <family val="2"/>
      <charset val="186"/>
    </font>
    <font>
      <sz val="9"/>
      <name val="Arial"/>
      <family val="2"/>
      <charset val="186"/>
    </font>
    <font>
      <sz val="9"/>
      <color indexed="8"/>
      <name val="Calibri"/>
      <family val="2"/>
      <charset val="186"/>
    </font>
    <font>
      <sz val="11"/>
      <color theme="1"/>
      <name val="Calibri"/>
      <family val="2"/>
      <scheme val="minor"/>
    </font>
    <font>
      <sz val="9"/>
      <color indexed="8"/>
      <name val="Arial"/>
      <family val="2"/>
      <charset val="186"/>
    </font>
    <font>
      <b/>
      <sz val="9"/>
      <name val="Arial"/>
      <family val="2"/>
      <charset val="186"/>
    </font>
    <font>
      <sz val="11"/>
      <color indexed="8"/>
      <name val="Calibri"/>
    </font>
    <font>
      <sz val="11"/>
      <color indexed="8"/>
      <name val="Times New Roman"/>
    </font>
    <font>
      <sz val="10"/>
      <color indexed="8"/>
      <name val="Times New Roman"/>
    </font>
    <font>
      <sz val="8"/>
      <color indexed="8"/>
      <name val="Times New Roman"/>
    </font>
    <font>
      <i/>
      <sz val="9"/>
      <color indexed="8"/>
      <name val="Times New Roman"/>
    </font>
    <font>
      <sz val="9"/>
      <color indexed="8"/>
      <name val="Times New Roman"/>
    </font>
    <font>
      <b/>
      <sz val="9"/>
      <color indexed="8"/>
      <name val="Times New Roman"/>
    </font>
    <font>
      <sz val="12"/>
      <color indexed="8"/>
      <name val="Times New Roman"/>
    </font>
    <font>
      <b/>
      <sz val="11"/>
      <color indexed="8"/>
      <name val="Times New Roman"/>
    </font>
    <font>
      <b/>
      <sz val="11"/>
      <color indexed="8"/>
      <name val="Calibri"/>
    </font>
    <font>
      <b/>
      <sz val="12"/>
      <color indexed="8"/>
      <name val="Times New Roman"/>
    </font>
    <font>
      <u/>
      <sz val="10"/>
      <name val="Arial"/>
      <family val="2"/>
      <charset val="186"/>
    </font>
    <font>
      <sz val="7"/>
      <name val="Times New Roman"/>
      <family val="1"/>
      <charset val="186"/>
    </font>
    <font>
      <sz val="10"/>
      <name val="Times New Roman"/>
      <family val="1"/>
    </font>
    <font>
      <vertAlign val="superscript"/>
      <sz val="7"/>
      <name val="Times New Roman"/>
      <family val="1"/>
      <charset val="186"/>
    </font>
    <font>
      <i/>
      <sz val="9"/>
      <name val="Times New Roman"/>
      <family val="1"/>
      <charset val="186"/>
    </font>
    <font>
      <b/>
      <sz val="10"/>
      <name val="Times New Roman Baltic"/>
      <charset val="186"/>
    </font>
    <font>
      <b/>
      <sz val="8"/>
      <name val="Times New Roman Baltic"/>
      <charset val="186"/>
    </font>
    <font>
      <sz val="9"/>
      <name val="Times New Roman Baltic"/>
      <charset val="186"/>
    </font>
    <font>
      <i/>
      <sz val="9"/>
      <name val="Times New Roman Baltic"/>
      <charset val="186"/>
    </font>
    <font>
      <sz val="7.5"/>
      <name val="Times New Roman"/>
      <family val="1"/>
      <charset val="186"/>
    </font>
    <font>
      <b/>
      <vertAlign val="superscript"/>
      <sz val="8"/>
      <name val="Times New Roman"/>
      <family val="1"/>
      <charset val="186"/>
    </font>
    <font>
      <sz val="9"/>
      <name val="Times New Roman Baltic"/>
      <family val="1"/>
      <charset val="186"/>
    </font>
    <font>
      <sz val="10"/>
      <name val="Times New Roman Baltic"/>
      <family val="1"/>
      <charset val="186"/>
    </font>
    <font>
      <sz val="10"/>
      <name val="TimesLT"/>
      <family val="1"/>
      <charset val="186"/>
    </font>
    <font>
      <b/>
      <sz val="9"/>
      <name val="Times New Roman Baltic"/>
      <family val="1"/>
      <charset val="186"/>
    </font>
    <font>
      <sz val="7"/>
      <name val="Times New Roman Baltic"/>
      <charset val="186"/>
    </font>
    <font>
      <b/>
      <u/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u/>
      <sz val="8"/>
      <color rgb="FF000000"/>
      <name val="Times New Roman"/>
      <family val="1"/>
    </font>
    <font>
      <sz val="8"/>
      <color rgb="FF000000"/>
      <name val="Times New Roman"/>
      <family val="1"/>
    </font>
    <font>
      <u/>
      <sz val="9"/>
      <color rgb="FF000000"/>
      <name val="Times New Roman"/>
      <family val="1"/>
    </font>
    <font>
      <sz val="9"/>
      <color indexed="8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61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8" fillId="0" borderId="0" applyFill="0" applyProtection="0"/>
    <xf numFmtId="0" fontId="19" fillId="0" borderId="0"/>
    <xf numFmtId="0" fontId="27" fillId="0" borderId="0"/>
    <xf numFmtId="0" fontId="31" fillId="0" borderId="0"/>
    <xf numFmtId="0" fontId="43" fillId="0" borderId="0"/>
    <xf numFmtId="0" fontId="46" fillId="0" borderId="0" applyFill="0" applyProtection="0"/>
    <xf numFmtId="0" fontId="46" fillId="0" borderId="0" applyFill="0" applyProtection="0"/>
    <xf numFmtId="0" fontId="33" fillId="0" borderId="0"/>
    <xf numFmtId="0" fontId="31" fillId="0" borderId="0"/>
    <xf numFmtId="0" fontId="70" fillId="0" borderId="0"/>
  </cellStyleXfs>
  <cellXfs count="650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0" borderId="0" xfId="0" applyFont="1"/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0" fontId="1" fillId="0" borderId="4" xfId="0" applyFont="1" applyBorder="1" applyAlignment="1">
      <alignment horizontal="right"/>
    </xf>
    <xf numFmtId="3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/>
    <xf numFmtId="0" fontId="1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11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6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11" fillId="0" borderId="8" xfId="0" applyFont="1" applyBorder="1"/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3" fontId="2" fillId="0" borderId="13" xfId="0" applyNumberFormat="1" applyFont="1" applyBorder="1" applyAlignment="1">
      <alignment horizontal="left"/>
    </xf>
    <xf numFmtId="3" fontId="2" fillId="0" borderId="9" xfId="0" applyNumberFormat="1" applyFont="1" applyBorder="1" applyAlignment="1" applyProtection="1">
      <alignment horizontal="left"/>
      <protection locked="0"/>
    </xf>
    <xf numFmtId="2" fontId="2" fillId="4" borderId="3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2" fillId="4" borderId="12" xfId="0" applyNumberFormat="1" applyFont="1" applyFill="1" applyBorder="1" applyAlignment="1">
      <alignment horizontal="right" vertical="center" wrapText="1"/>
    </xf>
    <xf numFmtId="2" fontId="2" fillId="4" borderId="5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2" fontId="2" fillId="4" borderId="9" xfId="0" applyNumberFormat="1" applyFont="1" applyFill="1" applyBorder="1" applyAlignment="1">
      <alignment horizontal="right" vertical="center" wrapText="1"/>
    </xf>
    <xf numFmtId="2" fontId="2" fillId="4" borderId="14" xfId="0" applyNumberFormat="1" applyFont="1" applyFill="1" applyBorder="1" applyAlignment="1">
      <alignment horizontal="right" vertical="center" wrapText="1"/>
    </xf>
    <xf numFmtId="2" fontId="2" fillId="4" borderId="13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2" fontId="2" fillId="4" borderId="10" xfId="0" applyNumberFormat="1" applyFont="1" applyFill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right" vertical="center" wrapText="1"/>
    </xf>
    <xf numFmtId="2" fontId="2" fillId="4" borderId="3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4" borderId="15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2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2" fontId="2" fillId="4" borderId="7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right" vertical="center" wrapText="1"/>
    </xf>
    <xf numFmtId="0" fontId="5" fillId="0" borderId="4" xfId="0" applyFont="1" applyBorder="1"/>
    <xf numFmtId="0" fontId="1" fillId="0" borderId="0" xfId="0" applyFont="1" applyAlignment="1">
      <alignment vertical="top"/>
    </xf>
    <xf numFmtId="0" fontId="2" fillId="0" borderId="7" xfId="0" applyFont="1" applyBorder="1"/>
    <xf numFmtId="0" fontId="1" fillId="0" borderId="0" xfId="0" applyFont="1"/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0" fillId="0" borderId="0" xfId="2" applyFont="1" applyProtection="1">
      <protection locked="0"/>
    </xf>
    <xf numFmtId="0" fontId="20" fillId="0" borderId="0" xfId="2" applyFont="1" applyAlignment="1" applyProtection="1">
      <alignment horizontal="left"/>
      <protection locked="0"/>
    </xf>
    <xf numFmtId="0" fontId="21" fillId="0" borderId="0" xfId="2" applyFont="1" applyAlignment="1" applyProtection="1">
      <alignment horizontal="center"/>
      <protection locked="0"/>
    </xf>
    <xf numFmtId="0" fontId="20" fillId="0" borderId="23" xfId="2" applyFont="1" applyBorder="1" applyAlignment="1" applyProtection="1">
      <alignment horizontal="center"/>
      <protection locked="0"/>
    </xf>
    <xf numFmtId="0" fontId="20" fillId="0" borderId="0" xfId="2" applyFont="1" applyAlignment="1" applyProtection="1">
      <alignment horizontal="center"/>
      <protection locked="0"/>
    </xf>
    <xf numFmtId="0" fontId="20" fillId="0" borderId="27" xfId="2" applyFont="1" applyBorder="1" applyAlignment="1">
      <alignment horizontal="center" vertical="center"/>
    </xf>
    <xf numFmtId="2" fontId="20" fillId="0" borderId="29" xfId="2" applyNumberFormat="1" applyFont="1" applyBorder="1" applyAlignment="1">
      <alignment horizontal="center" vertical="center"/>
    </xf>
    <xf numFmtId="2" fontId="20" fillId="0" borderId="27" xfId="2" applyNumberFormat="1" applyFont="1" applyBorder="1" applyAlignment="1">
      <alignment horizontal="center" vertical="center"/>
    </xf>
    <xf numFmtId="2" fontId="20" fillId="0" borderId="28" xfId="2" applyNumberFormat="1" applyFont="1" applyBorder="1" applyAlignment="1">
      <alignment horizontal="center" vertical="center"/>
    </xf>
    <xf numFmtId="2" fontId="20" fillId="0" borderId="31" xfId="2" applyNumberFormat="1" applyFont="1" applyBorder="1" applyAlignment="1" applyProtection="1">
      <alignment horizontal="center" vertical="center"/>
      <protection locked="0"/>
    </xf>
    <xf numFmtId="2" fontId="20" fillId="0" borderId="31" xfId="2" applyNumberFormat="1" applyFont="1" applyBorder="1" applyAlignment="1">
      <alignment horizontal="center" vertical="center"/>
    </xf>
    <xf numFmtId="0" fontId="20" fillId="0" borderId="29" xfId="2" applyFont="1" applyBorder="1" applyAlignment="1" applyProtection="1">
      <alignment horizontal="center" vertical="center" wrapText="1"/>
      <protection locked="0"/>
    </xf>
    <xf numFmtId="2" fontId="20" fillId="0" borderId="34" xfId="2" applyNumberFormat="1" applyFont="1" applyBorder="1" applyAlignment="1">
      <alignment horizontal="center" vertical="center"/>
    </xf>
    <xf numFmtId="2" fontId="20" fillId="0" borderId="27" xfId="2" applyNumberFormat="1" applyFont="1" applyBorder="1" applyAlignment="1" applyProtection="1">
      <alignment horizontal="center" vertical="center"/>
      <protection locked="0"/>
    </xf>
    <xf numFmtId="2" fontId="20" fillId="0" borderId="29" xfId="2" applyNumberFormat="1" applyFont="1" applyBorder="1" applyAlignment="1">
      <alignment horizontal="center" vertical="center" wrapText="1"/>
    </xf>
    <xf numFmtId="2" fontId="20" fillId="0" borderId="28" xfId="2" applyNumberFormat="1" applyFont="1" applyBorder="1" applyAlignment="1" applyProtection="1">
      <alignment horizontal="center" vertical="center"/>
      <protection locked="0"/>
    </xf>
    <xf numFmtId="0" fontId="20" fillId="0" borderId="29" xfId="2" applyFont="1" applyBorder="1" applyAlignment="1" applyProtection="1">
      <alignment horizontal="center" vertical="center"/>
      <protection locked="0"/>
    </xf>
    <xf numFmtId="0" fontId="22" fillId="0" borderId="0" xfId="2" applyFont="1" applyProtection="1">
      <protection locked="0"/>
    </xf>
    <xf numFmtId="0" fontId="21" fillId="0" borderId="0" xfId="2" applyFont="1" applyAlignment="1" applyProtection="1">
      <alignment horizontal="right"/>
      <protection locked="0"/>
    </xf>
    <xf numFmtId="14" fontId="23" fillId="0" borderId="0" xfId="2" applyNumberFormat="1" applyFont="1" applyProtection="1">
      <protection locked="0"/>
    </xf>
    <xf numFmtId="0" fontId="24" fillId="0" borderId="0" xfId="2" applyFont="1" applyProtection="1">
      <protection locked="0"/>
    </xf>
    <xf numFmtId="0" fontId="25" fillId="0" borderId="0" xfId="2" applyFont="1" applyProtection="1">
      <protection locked="0"/>
    </xf>
    <xf numFmtId="0" fontId="26" fillId="0" borderId="0" xfId="2" applyFont="1" applyAlignment="1" applyProtection="1">
      <alignment horizontal="center"/>
      <protection locked="0"/>
    </xf>
    <xf numFmtId="0" fontId="20" fillId="0" borderId="0" xfId="2" applyFont="1" applyAlignment="1" applyProtection="1">
      <alignment horizontal="left" indent="20"/>
      <protection locked="0"/>
    </xf>
    <xf numFmtId="0" fontId="21" fillId="0" borderId="0" xfId="2" applyFont="1" applyAlignment="1" applyProtection="1">
      <alignment horizontal="left" indent="20"/>
      <protection locked="0"/>
    </xf>
    <xf numFmtId="0" fontId="20" fillId="0" borderId="0" xfId="2" applyFont="1" applyAlignment="1" applyProtection="1">
      <alignment wrapText="1"/>
      <protection locked="0"/>
    </xf>
    <xf numFmtId="0" fontId="20" fillId="0" borderId="0" xfId="3" applyFont="1"/>
    <xf numFmtId="0" fontId="28" fillId="0" borderId="0" xfId="3" applyFont="1"/>
    <xf numFmtId="0" fontId="29" fillId="0" borderId="0" xfId="3" applyFont="1"/>
    <xf numFmtId="0" fontId="30" fillId="0" borderId="0" xfId="3" applyFont="1"/>
    <xf numFmtId="0" fontId="24" fillId="0" borderId="0" xfId="4" applyFont="1" applyAlignment="1">
      <alignment horizontal="center" vertical="top"/>
    </xf>
    <xf numFmtId="0" fontId="24" fillId="0" borderId="0" xfId="3" applyFont="1" applyAlignment="1">
      <alignment vertical="top"/>
    </xf>
    <xf numFmtId="0" fontId="24" fillId="0" borderId="0" xfId="4" applyFont="1" applyAlignment="1">
      <alignment vertical="top"/>
    </xf>
    <xf numFmtId="0" fontId="20" fillId="0" borderId="0" xfId="4" applyFont="1" applyAlignment="1">
      <alignment horizontal="center" vertical="top"/>
    </xf>
    <xf numFmtId="0" fontId="26" fillId="0" borderId="0" xfId="3" applyFont="1" applyAlignment="1">
      <alignment horizontal="center" vertical="top"/>
    </xf>
    <xf numFmtId="0" fontId="26" fillId="0" borderId="0" xfId="4" applyFont="1" applyAlignment="1">
      <alignment horizontal="center" vertical="top" wrapText="1"/>
    </xf>
    <xf numFmtId="0" fontId="24" fillId="0" borderId="0" xfId="4" applyFont="1" applyAlignment="1">
      <alignment horizontal="center"/>
    </xf>
    <xf numFmtId="0" fontId="24" fillId="0" borderId="0" xfId="3" applyFont="1"/>
    <xf numFmtId="0" fontId="24" fillId="0" borderId="0" xfId="4" applyFont="1"/>
    <xf numFmtId="0" fontId="20" fillId="0" borderId="0" xfId="4" applyFont="1"/>
    <xf numFmtId="0" fontId="24" fillId="0" borderId="0" xfId="3" applyFont="1" applyAlignment="1">
      <alignment horizontal="center"/>
    </xf>
    <xf numFmtId="0" fontId="20" fillId="0" borderId="0" xfId="3" applyFont="1" applyAlignment="1">
      <alignment horizontal="center"/>
    </xf>
    <xf numFmtId="0" fontId="20" fillId="0" borderId="0" xfId="4" applyFont="1" applyAlignment="1">
      <alignment vertical="top"/>
    </xf>
    <xf numFmtId="0" fontId="20" fillId="0" borderId="0" xfId="3" applyFont="1" applyAlignment="1">
      <alignment horizontal="center" vertical="top"/>
    </xf>
    <xf numFmtId="0" fontId="20" fillId="0" borderId="0" xfId="4" applyFont="1" applyAlignment="1">
      <alignment vertical="top" wrapText="1"/>
    </xf>
    <xf numFmtId="0" fontId="20" fillId="0" borderId="23" xfId="3" applyFont="1" applyBorder="1"/>
    <xf numFmtId="2" fontId="28" fillId="0" borderId="34" xfId="3" applyNumberFormat="1" applyFont="1" applyBorder="1"/>
    <xf numFmtId="0" fontId="20" fillId="0" borderId="34" xfId="3" applyFont="1" applyBorder="1"/>
    <xf numFmtId="2" fontId="24" fillId="0" borderId="32" xfId="3" quotePrefix="1" applyNumberFormat="1" applyFont="1" applyBorder="1" applyAlignment="1">
      <alignment horizontal="center"/>
    </xf>
    <xf numFmtId="2" fontId="24" fillId="0" borderId="34" xfId="3" applyNumberFormat="1" applyFont="1" applyBorder="1" applyAlignment="1">
      <alignment horizontal="center"/>
    </xf>
    <xf numFmtId="0" fontId="22" fillId="0" borderId="34" xfId="3" applyFont="1" applyBorder="1" applyAlignment="1">
      <alignment horizontal="right" vertical="center" wrapText="1"/>
    </xf>
    <xf numFmtId="0" fontId="26" fillId="0" borderId="34" xfId="3" applyFont="1" applyBorder="1"/>
    <xf numFmtId="0" fontId="26" fillId="0" borderId="34" xfId="3" applyFont="1" applyBorder="1" applyAlignment="1">
      <alignment horizontal="center"/>
    </xf>
    <xf numFmtId="0" fontId="26" fillId="0" borderId="34" xfId="3" quotePrefix="1" applyFont="1" applyBorder="1" applyAlignment="1">
      <alignment horizontal="center"/>
    </xf>
    <xf numFmtId="0" fontId="26" fillId="0" borderId="34" xfId="3" applyFont="1" applyBorder="1" applyAlignment="1">
      <alignment horizontal="center" vertical="center"/>
    </xf>
    <xf numFmtId="2" fontId="26" fillId="0" borderId="34" xfId="3" applyNumberFormat="1" applyFont="1" applyBorder="1" applyAlignment="1">
      <alignment horizontal="center"/>
    </xf>
    <xf numFmtId="2" fontId="28" fillId="0" borderId="34" xfId="3" applyNumberFormat="1" applyFont="1" applyBorder="1" applyAlignment="1">
      <alignment horizontal="center"/>
    </xf>
    <xf numFmtId="2" fontId="28" fillId="0" borderId="34" xfId="3" quotePrefix="1" applyNumberFormat="1" applyFont="1" applyBorder="1" applyAlignment="1">
      <alignment horizontal="center"/>
    </xf>
    <xf numFmtId="0" fontId="28" fillId="0" borderId="34" xfId="3" applyFont="1" applyBorder="1"/>
    <xf numFmtId="0" fontId="21" fillId="0" borderId="34" xfId="3" applyFont="1" applyBorder="1" applyAlignment="1">
      <alignment horizontal="center" vertical="center" wrapText="1"/>
    </xf>
    <xf numFmtId="0" fontId="21" fillId="0" borderId="31" xfId="3" applyFont="1" applyBorder="1" applyAlignment="1">
      <alignment horizontal="center" vertical="center"/>
    </xf>
    <xf numFmtId="0" fontId="33" fillId="0" borderId="26" xfId="3" applyFont="1" applyBorder="1" applyAlignment="1">
      <alignment wrapText="1"/>
    </xf>
    <xf numFmtId="0" fontId="33" fillId="0" borderId="23" xfId="3" applyFont="1" applyBorder="1" applyAlignment="1">
      <alignment wrapText="1"/>
    </xf>
    <xf numFmtId="0" fontId="33" fillId="0" borderId="25" xfId="3" applyFont="1" applyBorder="1" applyAlignment="1">
      <alignment wrapText="1"/>
    </xf>
    <xf numFmtId="0" fontId="20" fillId="0" borderId="0" xfId="3" applyFont="1" applyAlignment="1">
      <alignment horizontal="right"/>
    </xf>
    <xf numFmtId="0" fontId="34" fillId="0" borderId="0" xfId="3" applyFont="1"/>
    <xf numFmtId="0" fontId="25" fillId="0" borderId="0" xfId="3" applyFont="1"/>
    <xf numFmtId="0" fontId="35" fillId="0" borderId="0" xfId="3" applyFont="1" applyAlignment="1">
      <alignment horizontal="center"/>
    </xf>
    <xf numFmtId="0" fontId="22" fillId="0" borderId="0" xfId="3" applyFont="1"/>
    <xf numFmtId="0" fontId="36" fillId="0" borderId="0" xfId="3" applyFont="1" applyAlignment="1">
      <alignment horizontal="center"/>
    </xf>
    <xf numFmtId="0" fontId="25" fillId="0" borderId="0" xfId="3" applyFont="1" applyAlignment="1">
      <alignment wrapText="1"/>
    </xf>
    <xf numFmtId="0" fontId="20" fillId="0" borderId="0" xfId="3" applyFont="1" applyAlignment="1">
      <alignment horizontal="left" wrapText="1"/>
    </xf>
    <xf numFmtId="0" fontId="29" fillId="0" borderId="23" xfId="3" applyFont="1" applyBorder="1"/>
    <xf numFmtId="0" fontId="25" fillId="0" borderId="23" xfId="3" applyFont="1" applyBorder="1"/>
    <xf numFmtId="0" fontId="22" fillId="0" borderId="0" xfId="3" applyFont="1" applyAlignment="1">
      <alignment horizontal="center"/>
    </xf>
    <xf numFmtId="0" fontId="20" fillId="0" borderId="0" xfId="3" applyFont="1" applyAlignment="1">
      <alignment wrapText="1"/>
    </xf>
    <xf numFmtId="0" fontId="37" fillId="0" borderId="0" xfId="0" applyFont="1"/>
    <xf numFmtId="0" fontId="39" fillId="0" borderId="0" xfId="0" applyFont="1"/>
    <xf numFmtId="14" fontId="0" fillId="0" borderId="0" xfId="0" applyNumberFormat="1"/>
    <xf numFmtId="0" fontId="39" fillId="0" borderId="0" xfId="0" applyFont="1" applyAlignment="1">
      <alignment horizontal="center"/>
    </xf>
    <xf numFmtId="0" fontId="40" fillId="0" borderId="23" xfId="0" applyFont="1" applyBorder="1"/>
    <xf numFmtId="0" fontId="37" fillId="0" borderId="0" xfId="0" applyFont="1" applyAlignment="1">
      <alignment horizontal="center"/>
    </xf>
    <xf numFmtId="0" fontId="40" fillId="0" borderId="32" xfId="0" applyFont="1" applyBorder="1" applyAlignment="1">
      <alignment horizontal="center" vertical="center" wrapText="1"/>
    </xf>
    <xf numFmtId="0" fontId="40" fillId="0" borderId="34" xfId="0" applyFont="1" applyBorder="1" applyAlignment="1">
      <alignment horizontal="center" vertical="center" wrapText="1"/>
    </xf>
    <xf numFmtId="0" fontId="40" fillId="0" borderId="34" xfId="0" applyFont="1" applyBorder="1" applyAlignment="1">
      <alignment horizontal="center" vertical="center"/>
    </xf>
    <xf numFmtId="0" fontId="0" fillId="0" borderId="34" xfId="0" applyBorder="1"/>
    <xf numFmtId="0" fontId="41" fillId="0" borderId="34" xfId="0" applyFont="1" applyBorder="1"/>
    <xf numFmtId="2" fontId="41" fillId="7" borderId="24" xfId="0" applyNumberFormat="1" applyFont="1" applyFill="1" applyBorder="1"/>
    <xf numFmtId="2" fontId="41" fillId="0" borderId="34" xfId="0" applyNumberFormat="1" applyFont="1" applyBorder="1"/>
    <xf numFmtId="2" fontId="42" fillId="0" borderId="34" xfId="0" applyNumberFormat="1" applyFont="1" applyBorder="1"/>
    <xf numFmtId="0" fontId="42" fillId="0" borderId="34" xfId="0" applyFont="1" applyBorder="1"/>
    <xf numFmtId="2" fontId="41" fillId="7" borderId="34" xfId="0" applyNumberFormat="1" applyFont="1" applyFill="1" applyBorder="1"/>
    <xf numFmtId="2" fontId="0" fillId="0" borderId="0" xfId="0" applyNumberFormat="1"/>
    <xf numFmtId="2" fontId="0" fillId="0" borderId="0" xfId="0" applyNumberFormat="1" applyAlignment="1">
      <alignment horizontal="center"/>
    </xf>
    <xf numFmtId="2" fontId="0" fillId="0" borderId="34" xfId="0" applyNumberFormat="1" applyBorder="1"/>
    <xf numFmtId="0" fontId="0" fillId="0" borderId="0" xfId="0" applyAlignment="1">
      <alignment horizontal="center"/>
    </xf>
    <xf numFmtId="0" fontId="44" fillId="0" borderId="34" xfId="5" applyFont="1" applyBorder="1" applyAlignment="1">
      <alignment vertical="top" wrapText="1"/>
    </xf>
    <xf numFmtId="0" fontId="44" fillId="0" borderId="34" xfId="5" applyFont="1" applyBorder="1" applyAlignment="1">
      <alignment wrapText="1"/>
    </xf>
    <xf numFmtId="0" fontId="45" fillId="0" borderId="34" xfId="0" applyFont="1" applyBorder="1"/>
    <xf numFmtId="0" fontId="37" fillId="0" borderId="34" xfId="0" applyFont="1" applyBorder="1"/>
    <xf numFmtId="0" fontId="44" fillId="0" borderId="34" xfId="5" applyFont="1" applyBorder="1" applyAlignment="1">
      <alignment horizontal="left" wrapText="1"/>
    </xf>
    <xf numFmtId="0" fontId="33" fillId="0" borderId="0" xfId="0" applyFont="1"/>
    <xf numFmtId="1" fontId="41" fillId="5" borderId="34" xfId="0" applyNumberFormat="1" applyFont="1" applyFill="1" applyBorder="1"/>
    <xf numFmtId="2" fontId="37" fillId="7" borderId="34" xfId="0" applyNumberFormat="1" applyFont="1" applyFill="1" applyBorder="1"/>
    <xf numFmtId="2" fontId="45" fillId="5" borderId="34" xfId="0" applyNumberFormat="1" applyFont="1" applyFill="1" applyBorder="1"/>
    <xf numFmtId="0" fontId="40" fillId="0" borderId="34" xfId="0" applyFont="1" applyBorder="1"/>
    <xf numFmtId="2" fontId="37" fillId="0" borderId="34" xfId="0" applyNumberFormat="1" applyFont="1" applyBorder="1"/>
    <xf numFmtId="0" fontId="40" fillId="0" borderId="34" xfId="0" applyFont="1" applyBorder="1" applyAlignment="1">
      <alignment horizontal="right"/>
    </xf>
    <xf numFmtId="0" fontId="40" fillId="0" borderId="34" xfId="0" applyFont="1" applyBorder="1" applyAlignment="1">
      <alignment horizontal="left"/>
    </xf>
    <xf numFmtId="0" fontId="40" fillId="0" borderId="0" xfId="0" applyFont="1" applyAlignment="1">
      <alignment horizontal="right"/>
    </xf>
    <xf numFmtId="0" fontId="0" fillId="0" borderId="0" xfId="0" applyAlignment="1">
      <alignment wrapText="1"/>
    </xf>
    <xf numFmtId="0" fontId="46" fillId="0" borderId="0" xfId="6" applyFill="1" applyProtection="1"/>
    <xf numFmtId="0" fontId="47" fillId="0" borderId="0" xfId="6" applyFont="1" applyFill="1" applyProtection="1"/>
    <xf numFmtId="0" fontId="48" fillId="0" borderId="0" xfId="6" applyFont="1" applyFill="1" applyProtection="1"/>
    <xf numFmtId="0" fontId="48" fillId="0" borderId="0" xfId="6" applyFont="1" applyFill="1" applyAlignment="1" applyProtection="1">
      <alignment horizontal="center"/>
    </xf>
    <xf numFmtId="0" fontId="49" fillId="0" borderId="0" xfId="6" applyFont="1" applyFill="1" applyProtection="1"/>
    <xf numFmtId="0" fontId="49" fillId="0" borderId="22" xfId="6" applyFont="1" applyFill="1" applyBorder="1" applyAlignment="1" applyProtection="1">
      <alignment horizontal="center" vertical="top"/>
    </xf>
    <xf numFmtId="0" fontId="50" fillId="0" borderId="0" xfId="6" applyFont="1" applyFill="1" applyAlignment="1" applyProtection="1">
      <alignment horizontal="center" vertical="center" wrapText="1"/>
    </xf>
    <xf numFmtId="0" fontId="51" fillId="0" borderId="0" xfId="6" applyFont="1" applyFill="1" applyAlignment="1" applyProtection="1">
      <alignment horizontal="center" vertical="center" wrapText="1"/>
    </xf>
    <xf numFmtId="0" fontId="51" fillId="0" borderId="17" xfId="6" applyFont="1" applyFill="1" applyBorder="1" applyProtection="1"/>
    <xf numFmtId="0" fontId="51" fillId="0" borderId="0" xfId="6" applyFont="1" applyFill="1" applyAlignment="1" applyProtection="1">
      <alignment vertical="center"/>
    </xf>
    <xf numFmtId="0" fontId="51" fillId="0" borderId="17" xfId="6" applyFont="1" applyFill="1" applyBorder="1" applyAlignment="1" applyProtection="1">
      <alignment vertical="center"/>
    </xf>
    <xf numFmtId="0" fontId="51" fillId="0" borderId="0" xfId="6" applyFont="1" applyFill="1" applyProtection="1"/>
    <xf numFmtId="0" fontId="51" fillId="0" borderId="0" xfId="6" applyFont="1" applyFill="1" applyAlignment="1" applyProtection="1">
      <alignment vertical="top"/>
    </xf>
    <xf numFmtId="0" fontId="52" fillId="0" borderId="0" xfId="6" applyFont="1" applyFill="1" applyAlignment="1" applyProtection="1">
      <alignment horizontal="center" vertical="center" wrapText="1"/>
    </xf>
    <xf numFmtId="164" fontId="51" fillId="0" borderId="38" xfId="6" applyNumberFormat="1" applyFont="1" applyFill="1" applyBorder="1" applyAlignment="1" applyProtection="1">
      <alignment horizontal="right" vertical="center"/>
    </xf>
    <xf numFmtId="0" fontId="51" fillId="0" borderId="0" xfId="6" applyFont="1" applyFill="1" applyAlignment="1" applyProtection="1">
      <alignment horizontal="center" vertical="center"/>
    </xf>
    <xf numFmtId="0" fontId="52" fillId="0" borderId="0" xfId="6" applyFont="1" applyFill="1" applyAlignment="1" applyProtection="1">
      <alignment horizontal="center" vertical="top" wrapText="1"/>
    </xf>
    <xf numFmtId="0" fontId="51" fillId="0" borderId="0" xfId="6" applyFont="1" applyFill="1" applyAlignment="1" applyProtection="1">
      <alignment horizontal="center" vertical="top"/>
    </xf>
    <xf numFmtId="2" fontId="52" fillId="0" borderId="39" xfId="6" applyNumberFormat="1" applyFont="1" applyFill="1" applyBorder="1" applyAlignment="1" applyProtection="1">
      <alignment horizontal="right" vertical="center"/>
    </xf>
    <xf numFmtId="0" fontId="52" fillId="0" borderId="39" xfId="6" applyFont="1" applyFill="1" applyBorder="1" applyAlignment="1" applyProtection="1">
      <alignment horizontal="center" vertical="center"/>
    </xf>
    <xf numFmtId="0" fontId="52" fillId="0" borderId="39" xfId="6" applyFont="1" applyFill="1" applyBorder="1" applyAlignment="1" applyProtection="1">
      <alignment vertical="center" wrapText="1"/>
    </xf>
    <xf numFmtId="0" fontId="52" fillId="0" borderId="39" xfId="6" applyFont="1" applyFill="1" applyBorder="1" applyAlignment="1" applyProtection="1">
      <alignment horizontal="center" vertical="top"/>
    </xf>
    <xf numFmtId="0" fontId="52" fillId="0" borderId="39" xfId="6" applyFont="1" applyFill="1" applyBorder="1" applyAlignment="1" applyProtection="1">
      <alignment vertical="top" wrapText="1"/>
    </xf>
    <xf numFmtId="1" fontId="52" fillId="0" borderId="39" xfId="6" applyNumberFormat="1" applyFont="1" applyFill="1" applyBorder="1" applyAlignment="1" applyProtection="1">
      <alignment horizontal="center" vertical="top" wrapText="1"/>
    </xf>
    <xf numFmtId="2" fontId="51" fillId="0" borderId="39" xfId="6" applyNumberFormat="1" applyFont="1" applyFill="1" applyBorder="1" applyAlignment="1" applyProtection="1">
      <alignment horizontal="right" vertical="center"/>
    </xf>
    <xf numFmtId="0" fontId="51" fillId="0" borderId="39" xfId="6" applyFont="1" applyFill="1" applyBorder="1" applyAlignment="1" applyProtection="1">
      <alignment horizontal="center" vertical="center"/>
    </xf>
    <xf numFmtId="0" fontId="51" fillId="0" borderId="39" xfId="6" applyFont="1" applyFill="1" applyBorder="1" applyAlignment="1" applyProtection="1">
      <alignment vertical="top" wrapText="1"/>
    </xf>
    <xf numFmtId="1" fontId="51" fillId="0" borderId="39" xfId="6" applyNumberFormat="1" applyFont="1" applyFill="1" applyBorder="1" applyAlignment="1" applyProtection="1">
      <alignment horizontal="center" vertical="top" wrapText="1"/>
    </xf>
    <xf numFmtId="0" fontId="51" fillId="0" borderId="39" xfId="6" applyFont="1" applyFill="1" applyBorder="1" applyAlignment="1" applyProtection="1">
      <alignment vertical="center" wrapText="1"/>
    </xf>
    <xf numFmtId="1" fontId="52" fillId="0" borderId="39" xfId="6" applyNumberFormat="1" applyFont="1" applyFill="1" applyBorder="1" applyAlignment="1" applyProtection="1">
      <alignment horizontal="center" vertical="top"/>
    </xf>
    <xf numFmtId="0" fontId="51" fillId="0" borderId="39" xfId="6" applyFont="1" applyFill="1" applyBorder="1" applyAlignment="1" applyProtection="1">
      <alignment horizontal="center" vertical="top"/>
    </xf>
    <xf numFmtId="0" fontId="51" fillId="8" borderId="39" xfId="6" applyFont="1" applyFill="1" applyBorder="1" applyAlignment="1" applyProtection="1">
      <alignment vertical="center" wrapText="1"/>
    </xf>
    <xf numFmtId="2" fontId="52" fillId="8" borderId="39" xfId="6" applyNumberFormat="1" applyFont="1" applyFill="1" applyBorder="1" applyAlignment="1" applyProtection="1">
      <alignment horizontal="right" vertical="center"/>
    </xf>
    <xf numFmtId="0" fontId="52" fillId="0" borderId="39" xfId="6" applyFont="1" applyFill="1" applyBorder="1" applyAlignment="1" applyProtection="1">
      <alignment vertical="center"/>
    </xf>
    <xf numFmtId="0" fontId="52" fillId="0" borderId="39" xfId="6" applyFont="1" applyFill="1" applyBorder="1" applyAlignment="1" applyProtection="1">
      <alignment horizontal="center" vertical="center" wrapText="1"/>
    </xf>
    <xf numFmtId="0" fontId="51" fillId="0" borderId="0" xfId="6" applyFont="1" applyFill="1" applyAlignment="1" applyProtection="1">
      <alignment horizontal="right"/>
    </xf>
    <xf numFmtId="0" fontId="50" fillId="0" borderId="0" xfId="6" applyFont="1" applyFill="1" applyProtection="1"/>
    <xf numFmtId="0" fontId="51" fillId="0" borderId="0" xfId="6" applyFont="1" applyFill="1" applyAlignment="1" applyProtection="1">
      <alignment horizontal="center"/>
    </xf>
    <xf numFmtId="0" fontId="51" fillId="0" borderId="40" xfId="6" applyFont="1" applyFill="1" applyBorder="1" applyAlignment="1" applyProtection="1">
      <alignment horizontal="center"/>
    </xf>
    <xf numFmtId="0" fontId="50" fillId="0" borderId="0" xfId="6" applyFont="1" applyFill="1" applyAlignment="1" applyProtection="1">
      <alignment horizontal="right"/>
    </xf>
    <xf numFmtId="0" fontId="50" fillId="0" borderId="39" xfId="6" applyFont="1" applyFill="1" applyBorder="1" applyProtection="1"/>
    <xf numFmtId="164" fontId="51" fillId="0" borderId="0" xfId="6" applyNumberFormat="1" applyFont="1" applyFill="1" applyAlignment="1" applyProtection="1">
      <alignment horizontal="right" vertical="center"/>
    </xf>
    <xf numFmtId="0" fontId="52" fillId="0" borderId="0" xfId="6" applyFont="1" applyFill="1" applyAlignment="1" applyProtection="1">
      <alignment horizontal="center"/>
    </xf>
    <xf numFmtId="164" fontId="51" fillId="0" borderId="0" xfId="6" applyNumberFormat="1" applyFont="1" applyFill="1" applyAlignment="1" applyProtection="1">
      <alignment horizontal="center"/>
    </xf>
    <xf numFmtId="164" fontId="50" fillId="0" borderId="0" xfId="6" applyNumberFormat="1" applyFont="1" applyFill="1" applyAlignment="1" applyProtection="1">
      <alignment vertical="center"/>
    </xf>
    <xf numFmtId="0" fontId="50" fillId="0" borderId="0" xfId="6" applyFont="1" applyFill="1" applyAlignment="1" applyProtection="1">
      <alignment horizontal="right" vertical="center"/>
    </xf>
    <xf numFmtId="0" fontId="51" fillId="0" borderId="0" xfId="6" applyFont="1" applyFill="1" applyAlignment="1" applyProtection="1">
      <alignment horizontal="left"/>
    </xf>
    <xf numFmtId="0" fontId="51" fillId="0" borderId="0" xfId="6" applyFont="1" applyFill="1" applyAlignment="1" applyProtection="1">
      <alignment horizontal="center" wrapText="1"/>
    </xf>
    <xf numFmtId="0" fontId="52" fillId="0" borderId="0" xfId="6" applyFont="1" applyFill="1" applyAlignment="1" applyProtection="1">
      <alignment horizontal="center" wrapText="1"/>
    </xf>
    <xf numFmtId="0" fontId="53" fillId="0" borderId="0" xfId="6" applyFont="1" applyFill="1" applyProtection="1"/>
    <xf numFmtId="0" fontId="47" fillId="0" borderId="0" xfId="6" applyFont="1" applyFill="1" applyAlignment="1" applyProtection="1">
      <alignment horizontal="left"/>
    </xf>
    <xf numFmtId="0" fontId="48" fillId="0" borderId="0" xfId="6" applyFont="1" applyFill="1" applyAlignment="1" applyProtection="1">
      <alignment horizontal="left"/>
    </xf>
    <xf numFmtId="2" fontId="54" fillId="0" borderId="18" xfId="6" applyNumberFormat="1" applyFont="1" applyFill="1" applyBorder="1" applyAlignment="1" applyProtection="1">
      <alignment horizontal="right" vertical="center"/>
    </xf>
    <xf numFmtId="49" fontId="54" fillId="0" borderId="18" xfId="6" applyNumberFormat="1" applyFont="1" applyFill="1" applyBorder="1" applyAlignment="1" applyProtection="1">
      <alignment horizontal="center" vertical="center"/>
    </xf>
    <xf numFmtId="0" fontId="55" fillId="0" borderId="18" xfId="6" applyFont="1" applyFill="1" applyBorder="1" applyAlignment="1" applyProtection="1">
      <alignment horizontal="right" vertical="center"/>
    </xf>
    <xf numFmtId="0" fontId="47" fillId="0" borderId="18" xfId="6" applyFont="1" applyFill="1" applyBorder="1" applyAlignment="1" applyProtection="1">
      <alignment horizontal="left" vertical="center" wrapText="1"/>
    </xf>
    <xf numFmtId="0" fontId="47" fillId="0" borderId="18" xfId="6" applyFont="1" applyFill="1" applyBorder="1" applyAlignment="1" applyProtection="1">
      <alignment horizontal="center" vertical="center" wrapText="1"/>
    </xf>
    <xf numFmtId="2" fontId="47" fillId="0" borderId="18" xfId="6" applyNumberFormat="1" applyFont="1" applyFill="1" applyBorder="1" applyAlignment="1" applyProtection="1">
      <alignment horizontal="right" vertical="center"/>
    </xf>
    <xf numFmtId="49" fontId="47" fillId="0" borderId="18" xfId="6" applyNumberFormat="1" applyFont="1" applyFill="1" applyBorder="1" applyAlignment="1" applyProtection="1">
      <alignment horizontal="center" vertical="center"/>
    </xf>
    <xf numFmtId="0" fontId="46" fillId="0" borderId="18" xfId="6" applyFill="1" applyBorder="1" applyAlignment="1" applyProtection="1">
      <alignment horizontal="right" vertical="center"/>
    </xf>
    <xf numFmtId="0" fontId="46" fillId="5" borderId="0" xfId="6" applyFill="1" applyProtection="1"/>
    <xf numFmtId="0" fontId="54" fillId="6" borderId="18" xfId="6" applyFont="1" applyFill="1" applyBorder="1" applyAlignment="1" applyProtection="1">
      <alignment horizontal="center" vertical="center"/>
    </xf>
    <xf numFmtId="0" fontId="54" fillId="6" borderId="18" xfId="6" applyFont="1" applyFill="1" applyBorder="1" applyAlignment="1" applyProtection="1">
      <alignment horizontal="center" vertical="center" wrapText="1"/>
    </xf>
    <xf numFmtId="0" fontId="47" fillId="0" borderId="0" xfId="6" applyFont="1" applyFill="1" applyAlignment="1" applyProtection="1">
      <alignment vertical="center" wrapText="1"/>
    </xf>
    <xf numFmtId="14" fontId="54" fillId="0" borderId="0" xfId="6" applyNumberFormat="1" applyFont="1" applyFill="1" applyAlignment="1" applyProtection="1">
      <alignment vertical="center" wrapText="1"/>
    </xf>
    <xf numFmtId="0" fontId="47" fillId="0" borderId="0" xfId="6" applyFont="1" applyFill="1" applyAlignment="1" applyProtection="1">
      <alignment horizontal="center" vertical="center" wrapText="1"/>
    </xf>
    <xf numFmtId="0" fontId="46" fillId="0" borderId="0" xfId="7"/>
    <xf numFmtId="0" fontId="18" fillId="0" borderId="0" xfId="7" applyFont="1"/>
    <xf numFmtId="0" fontId="46" fillId="0" borderId="26" xfId="7" applyBorder="1"/>
    <xf numFmtId="0" fontId="46" fillId="0" borderId="25" xfId="7" applyBorder="1"/>
    <xf numFmtId="2" fontId="46" fillId="0" borderId="24" xfId="7" applyNumberFormat="1" applyBorder="1" applyAlignment="1">
      <alignment horizontal="right"/>
    </xf>
    <xf numFmtId="2" fontId="46" fillId="0" borderId="24" xfId="7" applyNumberFormat="1" applyBorder="1"/>
    <xf numFmtId="0" fontId="46" fillId="0" borderId="24" xfId="7" applyBorder="1"/>
    <xf numFmtId="0" fontId="46" fillId="0" borderId="23" xfId="7" applyBorder="1"/>
    <xf numFmtId="0" fontId="37" fillId="0" borderId="25" xfId="7" applyFont="1" applyBorder="1"/>
    <xf numFmtId="0" fontId="46" fillId="0" borderId="29" xfId="7" applyBorder="1"/>
    <xf numFmtId="0" fontId="46" fillId="0" borderId="28" xfId="7" applyBorder="1"/>
    <xf numFmtId="0" fontId="46" fillId="0" borderId="27" xfId="7" applyBorder="1"/>
    <xf numFmtId="0" fontId="46" fillId="0" borderId="30" xfId="7" applyBorder="1"/>
    <xf numFmtId="0" fontId="46" fillId="0" borderId="37" xfId="7" applyBorder="1"/>
    <xf numFmtId="0" fontId="46" fillId="0" borderId="36" xfId="7" applyBorder="1"/>
    <xf numFmtId="0" fontId="46" fillId="0" borderId="35" xfId="7" applyBorder="1"/>
    <xf numFmtId="0" fontId="46" fillId="0" borderId="35" xfId="7" applyBorder="1" applyAlignment="1">
      <alignment horizontal="right"/>
    </xf>
    <xf numFmtId="2" fontId="46" fillId="0" borderId="35" xfId="7" applyNumberFormat="1" applyBorder="1"/>
    <xf numFmtId="164" fontId="46" fillId="0" borderId="35" xfId="7" applyNumberFormat="1" applyBorder="1"/>
    <xf numFmtId="0" fontId="37" fillId="0" borderId="24" xfId="7" applyFont="1" applyBorder="1" applyAlignment="1">
      <alignment horizontal="center"/>
    </xf>
    <xf numFmtId="0" fontId="37" fillId="0" borderId="35" xfId="7" applyFont="1" applyBorder="1" applyAlignment="1">
      <alignment horizontal="center"/>
    </xf>
    <xf numFmtId="0" fontId="37" fillId="0" borderId="27" xfId="7" applyFont="1" applyBorder="1" applyAlignment="1">
      <alignment horizontal="center"/>
    </xf>
    <xf numFmtId="0" fontId="37" fillId="0" borderId="0" xfId="7" applyFont="1"/>
    <xf numFmtId="0" fontId="47" fillId="0" borderId="18" xfId="6" applyFont="1" applyFill="1" applyBorder="1" applyAlignment="1" applyProtection="1">
      <alignment horizontal="left" vertical="center" wrapText="1"/>
    </xf>
    <xf numFmtId="0" fontId="47" fillId="0" borderId="0" xfId="6" applyFont="1" applyFill="1" applyProtection="1"/>
    <xf numFmtId="0" fontId="43" fillId="0" borderId="0" xfId="5"/>
    <xf numFmtId="0" fontId="26" fillId="0" borderId="0" xfId="5" applyFont="1" applyProtection="1">
      <protection locked="0"/>
    </xf>
    <xf numFmtId="0" fontId="20" fillId="0" borderId="0" xfId="5" applyFont="1" applyAlignment="1" applyProtection="1">
      <alignment horizontal="center"/>
      <protection locked="0"/>
    </xf>
    <xf numFmtId="0" fontId="58" fillId="0" borderId="0" xfId="5" applyFont="1" applyAlignment="1" applyProtection="1">
      <alignment horizontal="center"/>
      <protection locked="0"/>
    </xf>
    <xf numFmtId="0" fontId="58" fillId="0" borderId="0" xfId="5" applyFont="1" applyProtection="1">
      <protection locked="0"/>
    </xf>
    <xf numFmtId="0" fontId="20" fillId="0" borderId="0" xfId="5" applyFont="1" applyAlignment="1" applyProtection="1">
      <alignment wrapText="1"/>
      <protection locked="0"/>
    </xf>
    <xf numFmtId="0" fontId="26" fillId="0" borderId="23" xfId="5" applyFont="1" applyBorder="1" applyProtection="1">
      <protection locked="0"/>
    </xf>
    <xf numFmtId="0" fontId="20" fillId="0" borderId="0" xfId="5" applyFont="1" applyProtection="1">
      <protection locked="0"/>
    </xf>
    <xf numFmtId="2" fontId="26" fillId="9" borderId="41" xfId="5" applyNumberFormat="1" applyFont="1" applyFill="1" applyBorder="1" applyProtection="1">
      <protection locked="0"/>
    </xf>
    <xf numFmtId="2" fontId="26" fillId="9" borderId="42" xfId="5" applyNumberFormat="1" applyFont="1" applyFill="1" applyBorder="1" applyProtection="1">
      <protection locked="0"/>
    </xf>
    <xf numFmtId="2" fontId="26" fillId="9" borderId="43" xfId="5" applyNumberFormat="1" applyFont="1" applyFill="1" applyBorder="1" applyProtection="1">
      <protection locked="0"/>
    </xf>
    <xf numFmtId="0" fontId="26" fillId="9" borderId="41" xfId="5" applyFont="1" applyFill="1" applyBorder="1" applyProtection="1">
      <protection locked="0"/>
    </xf>
    <xf numFmtId="0" fontId="26" fillId="9" borderId="42" xfId="5" applyFont="1" applyFill="1" applyBorder="1" applyProtection="1">
      <protection locked="0"/>
    </xf>
    <xf numFmtId="0" fontId="26" fillId="9" borderId="43" xfId="5" applyFont="1" applyFill="1" applyBorder="1" applyProtection="1">
      <protection locked="0"/>
    </xf>
    <xf numFmtId="0" fontId="61" fillId="9" borderId="44" xfId="5" applyFont="1" applyFill="1" applyBorder="1" applyAlignment="1">
      <alignment vertical="center" wrapText="1"/>
    </xf>
    <xf numFmtId="1" fontId="43" fillId="0" borderId="0" xfId="5" applyNumberFormat="1"/>
    <xf numFmtId="2" fontId="62" fillId="9" borderId="45" xfId="5" applyNumberFormat="1" applyFont="1" applyFill="1" applyBorder="1" applyAlignment="1">
      <alignment horizontal="right" wrapText="1"/>
    </xf>
    <xf numFmtId="2" fontId="62" fillId="9" borderId="34" xfId="5" applyNumberFormat="1" applyFont="1" applyFill="1" applyBorder="1" applyAlignment="1">
      <alignment horizontal="right" wrapText="1"/>
    </xf>
    <xf numFmtId="2" fontId="62" fillId="9" borderId="46" xfId="5" applyNumberFormat="1" applyFont="1" applyFill="1" applyBorder="1" applyAlignment="1">
      <alignment horizontal="right" wrapText="1"/>
    </xf>
    <xf numFmtId="0" fontId="62" fillId="9" borderId="45" xfId="5" applyFont="1" applyFill="1" applyBorder="1" applyAlignment="1">
      <alignment horizontal="right" wrapText="1"/>
    </xf>
    <xf numFmtId="0" fontId="62" fillId="9" borderId="34" xfId="5" applyFont="1" applyFill="1" applyBorder="1" applyAlignment="1">
      <alignment horizontal="right" wrapText="1"/>
    </xf>
    <xf numFmtId="0" fontId="62" fillId="9" borderId="46" xfId="5" applyFont="1" applyFill="1" applyBorder="1" applyAlignment="1">
      <alignment horizontal="right" wrapText="1"/>
    </xf>
    <xf numFmtId="0" fontId="63" fillId="9" borderId="47" xfId="5" applyFont="1" applyFill="1" applyBorder="1" applyAlignment="1" applyProtection="1">
      <alignment horizontal="left" wrapText="1"/>
      <protection locked="0"/>
    </xf>
    <xf numFmtId="2" fontId="43" fillId="0" borderId="0" xfId="5" applyNumberFormat="1"/>
    <xf numFmtId="2" fontId="31" fillId="9" borderId="45" xfId="5" applyNumberFormat="1" applyFont="1" applyFill="1" applyBorder="1" applyAlignment="1">
      <alignment horizontal="right" wrapText="1"/>
    </xf>
    <xf numFmtId="2" fontId="31" fillId="0" borderId="31" xfId="5" applyNumberFormat="1" applyFont="1" applyBorder="1" applyAlignment="1" applyProtection="1">
      <alignment horizontal="right" wrapText="1"/>
      <protection locked="0"/>
    </xf>
    <xf numFmtId="2" fontId="31" fillId="0" borderId="34" xfId="5" applyNumberFormat="1" applyFont="1" applyBorder="1" applyAlignment="1" applyProtection="1">
      <alignment horizontal="right" wrapText="1"/>
      <protection locked="0"/>
    </xf>
    <xf numFmtId="2" fontId="31" fillId="5" borderId="34" xfId="5" applyNumberFormat="1" applyFont="1" applyFill="1" applyBorder="1" applyAlignment="1" applyProtection="1">
      <alignment horizontal="right" wrapText="1"/>
      <protection locked="0"/>
    </xf>
    <xf numFmtId="2" fontId="31" fillId="5" borderId="46" xfId="5" applyNumberFormat="1" applyFont="1" applyFill="1" applyBorder="1" applyAlignment="1" applyProtection="1">
      <alignment horizontal="right" wrapText="1"/>
      <protection locked="0"/>
    </xf>
    <xf numFmtId="2" fontId="64" fillId="0" borderId="34" xfId="5" applyNumberFormat="1" applyFont="1" applyBorder="1" applyAlignment="1" applyProtection="1">
      <alignment horizontal="right" wrapText="1"/>
      <protection locked="0"/>
    </xf>
    <xf numFmtId="2" fontId="31" fillId="0" borderId="46" xfId="5" applyNumberFormat="1" applyFont="1" applyBorder="1" applyAlignment="1" applyProtection="1">
      <alignment horizontal="right" wrapText="1"/>
      <protection locked="0"/>
    </xf>
    <xf numFmtId="0" fontId="31" fillId="0" borderId="32" xfId="5" applyFont="1" applyBorder="1" applyAlignment="1" applyProtection="1">
      <alignment horizontal="right" wrapText="1"/>
      <protection locked="0"/>
    </xf>
    <xf numFmtId="0" fontId="31" fillId="0" borderId="34" xfId="5" applyFont="1" applyBorder="1" applyAlignment="1" applyProtection="1">
      <alignment horizontal="right" wrapText="1"/>
      <protection locked="0"/>
    </xf>
    <xf numFmtId="0" fontId="31" fillId="0" borderId="48" xfId="5" applyFont="1" applyBorder="1" applyAlignment="1" applyProtection="1">
      <alignment horizontal="right" wrapText="1"/>
      <protection locked="0"/>
    </xf>
    <xf numFmtId="0" fontId="65" fillId="0" borderId="49" xfId="5" applyFont="1" applyBorder="1" applyAlignment="1">
      <alignment horizontal="left" wrapText="1"/>
    </xf>
    <xf numFmtId="0" fontId="64" fillId="0" borderId="49" xfId="5" applyFont="1" applyBorder="1" applyAlignment="1">
      <alignment horizontal="left" wrapText="1"/>
    </xf>
    <xf numFmtId="0" fontId="26" fillId="0" borderId="49" xfId="5" applyFont="1" applyBorder="1" applyAlignment="1">
      <alignment wrapText="1"/>
    </xf>
    <xf numFmtId="0" fontId="31" fillId="0" borderId="50" xfId="5" applyFont="1" applyBorder="1" applyAlignment="1" applyProtection="1">
      <alignment horizontal="right" wrapText="1"/>
      <protection locked="0"/>
    </xf>
    <xf numFmtId="0" fontId="31" fillId="0" borderId="31" xfId="5" applyFont="1" applyBorder="1" applyAlignment="1" applyProtection="1">
      <alignment horizontal="right" wrapText="1"/>
      <protection locked="0"/>
    </xf>
    <xf numFmtId="0" fontId="64" fillId="0" borderId="34" xfId="5" applyFont="1" applyBorder="1" applyAlignment="1" applyProtection="1">
      <alignment horizontal="right" wrapText="1"/>
      <protection locked="0"/>
    </xf>
    <xf numFmtId="0" fontId="31" fillId="0" borderId="46" xfId="5" applyFont="1" applyBorder="1" applyAlignment="1" applyProtection="1">
      <alignment horizontal="right" wrapText="1"/>
      <protection locked="0"/>
    </xf>
    <xf numFmtId="0" fontId="61" fillId="0" borderId="49" xfId="5" applyFont="1" applyBorder="1" applyAlignment="1">
      <alignment wrapText="1"/>
    </xf>
    <xf numFmtId="2" fontId="31" fillId="10" borderId="34" xfId="5" applyNumberFormat="1" applyFont="1" applyFill="1" applyBorder="1" applyAlignment="1" applyProtection="1">
      <alignment horizontal="right" wrapText="1"/>
      <protection locked="0"/>
    </xf>
    <xf numFmtId="2" fontId="31" fillId="10" borderId="46" xfId="5" applyNumberFormat="1" applyFont="1" applyFill="1" applyBorder="1" applyAlignment="1" applyProtection="1">
      <alignment horizontal="right" wrapText="1"/>
      <protection locked="0"/>
    </xf>
    <xf numFmtId="0" fontId="21" fillId="0" borderId="45" xfId="5" applyFont="1" applyBorder="1" applyAlignment="1" applyProtection="1">
      <alignment horizontal="center" wrapText="1"/>
      <protection locked="0"/>
    </xf>
    <xf numFmtId="0" fontId="21" fillId="0" borderId="31" xfId="5" applyFont="1" applyBorder="1" applyAlignment="1" applyProtection="1">
      <alignment horizontal="center" wrapText="1"/>
      <protection locked="0"/>
    </xf>
    <xf numFmtId="0" fontId="21" fillId="0" borderId="48" xfId="5" applyFont="1" applyBorder="1" applyAlignment="1" applyProtection="1">
      <alignment horizontal="center" wrapText="1"/>
      <protection locked="0"/>
    </xf>
    <xf numFmtId="0" fontId="21" fillId="0" borderId="50" xfId="5" applyFont="1" applyBorder="1" applyAlignment="1" applyProtection="1">
      <alignment horizontal="center" wrapText="1"/>
      <protection locked="0"/>
    </xf>
    <xf numFmtId="0" fontId="21" fillId="0" borderId="34" xfId="5" applyFont="1" applyBorder="1" applyAlignment="1" applyProtection="1">
      <alignment horizontal="center" wrapText="1"/>
      <protection locked="0"/>
    </xf>
    <xf numFmtId="0" fontId="21" fillId="0" borderId="46" xfId="5" applyFont="1" applyBorder="1" applyAlignment="1" applyProtection="1">
      <alignment horizontal="center" wrapText="1"/>
      <protection locked="0"/>
    </xf>
    <xf numFmtId="0" fontId="21" fillId="0" borderId="49" xfId="5" applyFont="1" applyBorder="1" applyAlignment="1" applyProtection="1">
      <alignment horizontal="center" wrapText="1"/>
      <protection locked="0"/>
    </xf>
    <xf numFmtId="0" fontId="21" fillId="0" borderId="50" xfId="5" applyFont="1" applyBorder="1" applyAlignment="1" applyProtection="1">
      <alignment horizontal="center" vertical="center" wrapText="1"/>
      <protection locked="0"/>
    </xf>
    <xf numFmtId="0" fontId="21" fillId="0" borderId="34" xfId="5" applyFont="1" applyBorder="1" applyAlignment="1" applyProtection="1">
      <alignment horizontal="center" vertical="center" wrapText="1"/>
      <protection locked="0"/>
    </xf>
    <xf numFmtId="0" fontId="21" fillId="0" borderId="31" xfId="5" applyFont="1" applyBorder="1" applyAlignment="1" applyProtection="1">
      <alignment horizontal="center" vertical="center" wrapText="1"/>
      <protection locked="0"/>
    </xf>
    <xf numFmtId="0" fontId="21" fillId="0" borderId="46" xfId="5" applyFont="1" applyBorder="1" applyAlignment="1" applyProtection="1">
      <alignment horizontal="center" vertical="center" wrapText="1"/>
      <protection locked="0"/>
    </xf>
    <xf numFmtId="164" fontId="68" fillId="0" borderId="0" xfId="8" applyNumberFormat="1" applyFont="1" applyProtection="1">
      <protection locked="0"/>
    </xf>
    <xf numFmtId="0" fontId="20" fillId="0" borderId="33" xfId="5" applyFont="1" applyBorder="1" applyProtection="1">
      <protection locked="0"/>
    </xf>
    <xf numFmtId="164" fontId="69" fillId="0" borderId="0" xfId="8" applyNumberFormat="1" applyFont="1" applyAlignment="1" applyProtection="1">
      <alignment horizontal="right"/>
      <protection locked="0"/>
    </xf>
    <xf numFmtId="0" fontId="26" fillId="0" borderId="0" xfId="9" applyFont="1" applyAlignment="1" applyProtection="1">
      <alignment horizontal="right"/>
      <protection locked="0"/>
    </xf>
    <xf numFmtId="0" fontId="66" fillId="0" borderId="0" xfId="9" applyFont="1" applyAlignment="1" applyProtection="1">
      <alignment vertical="center" wrapText="1"/>
      <protection locked="0"/>
    </xf>
    <xf numFmtId="1" fontId="64" fillId="0" borderId="34" xfId="5" applyNumberFormat="1" applyFont="1" applyBorder="1" applyAlignment="1" applyProtection="1">
      <alignment horizontal="center"/>
      <protection locked="0"/>
    </xf>
    <xf numFmtId="0" fontId="20" fillId="0" borderId="34" xfId="5" applyFont="1" applyBorder="1" applyAlignment="1" applyProtection="1">
      <alignment horizontal="center"/>
      <protection locked="0"/>
    </xf>
    <xf numFmtId="1" fontId="20" fillId="0" borderId="34" xfId="5" applyNumberFormat="1" applyFont="1" applyBorder="1" applyAlignment="1" applyProtection="1">
      <alignment horizontal="center"/>
      <protection locked="0"/>
    </xf>
    <xf numFmtId="164" fontId="69" fillId="0" borderId="0" xfId="8" applyNumberFormat="1" applyFont="1" applyAlignment="1" applyProtection="1">
      <alignment horizontal="center"/>
      <protection locked="0"/>
    </xf>
    <xf numFmtId="164" fontId="69" fillId="0" borderId="0" xfId="8" applyNumberFormat="1" applyFont="1" applyAlignment="1" applyProtection="1">
      <alignment horizontal="left"/>
      <protection locked="0"/>
    </xf>
    <xf numFmtId="164" fontId="69" fillId="0" borderId="0" xfId="8" applyNumberFormat="1" applyFont="1" applyProtection="1">
      <protection locked="0"/>
    </xf>
    <xf numFmtId="0" fontId="66" fillId="0" borderId="0" xfId="9" applyFont="1" applyAlignment="1" applyProtection="1">
      <alignment wrapText="1"/>
      <protection locked="0"/>
    </xf>
    <xf numFmtId="1" fontId="64" fillId="0" borderId="0" xfId="5" applyNumberFormat="1" applyFont="1" applyProtection="1">
      <protection locked="0"/>
    </xf>
    <xf numFmtId="0" fontId="20" fillId="0" borderId="0" xfId="5" applyFont="1" applyAlignment="1" applyProtection="1">
      <alignment horizontal="right"/>
      <protection locked="0"/>
    </xf>
    <xf numFmtId="0" fontId="26" fillId="0" borderId="0" xfId="9" applyFont="1" applyAlignment="1" applyProtection="1">
      <alignment vertical="center" wrapText="1"/>
      <protection locked="0"/>
    </xf>
    <xf numFmtId="0" fontId="20" fillId="0" borderId="23" xfId="5" applyFont="1" applyBorder="1" applyAlignment="1" applyProtection="1">
      <alignment horizontal="left"/>
      <protection locked="0"/>
    </xf>
    <xf numFmtId="0" fontId="26" fillId="0" borderId="0" xfId="9" applyFont="1" applyAlignment="1" applyProtection="1">
      <alignment horizontal="center" vertical="center"/>
      <protection locked="0"/>
    </xf>
    <xf numFmtId="0" fontId="26" fillId="0" borderId="0" xfId="9" applyFont="1" applyProtection="1">
      <protection locked="0"/>
    </xf>
    <xf numFmtId="0" fontId="26" fillId="0" borderId="0" xfId="5" applyFont="1" applyAlignment="1" applyProtection="1">
      <alignment horizontal="center"/>
      <protection locked="0"/>
    </xf>
    <xf numFmtId="0" fontId="71" fillId="0" borderId="0" xfId="10" applyFont="1" applyAlignment="1" applyProtection="1">
      <alignment horizontal="center" vertical="center" wrapText="1"/>
      <protection locked="0"/>
    </xf>
    <xf numFmtId="0" fontId="26" fillId="0" borderId="0" xfId="5" applyFont="1" applyAlignment="1" applyProtection="1">
      <alignment wrapText="1"/>
      <protection locked="0"/>
    </xf>
    <xf numFmtId="0" fontId="68" fillId="0" borderId="0" xfId="10" applyFont="1" applyProtection="1">
      <protection locked="0"/>
    </xf>
    <xf numFmtId="0" fontId="25" fillId="0" borderId="0" xfId="5" applyFont="1" applyAlignment="1" applyProtection="1">
      <alignment wrapText="1"/>
      <protection locked="0"/>
    </xf>
    <xf numFmtId="0" fontId="2" fillId="0" borderId="0" xfId="0" applyFont="1" applyAlignment="1">
      <alignment horizontal="center"/>
    </xf>
    <xf numFmtId="0" fontId="2" fillId="0" borderId="7" xfId="0" applyFont="1" applyBorder="1"/>
    <xf numFmtId="2" fontId="46" fillId="0" borderId="23" xfId="7" applyNumberFormat="1" applyBorder="1" applyAlignment="1">
      <alignment horizontal="right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49" fontId="10" fillId="0" borderId="15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2" fillId="0" borderId="7" xfId="0" applyFont="1" applyBorder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7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6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1" fillId="0" borderId="0" xfId="0" applyFont="1"/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51" fillId="0" borderId="0" xfId="6" applyFont="1" applyFill="1" applyAlignment="1" applyProtection="1">
      <alignment horizontal="center"/>
    </xf>
    <xf numFmtId="0" fontId="47" fillId="0" borderId="18" xfId="6" applyFont="1" applyFill="1" applyBorder="1" applyAlignment="1" applyProtection="1">
      <alignment horizontal="left" vertical="center" wrapText="1"/>
    </xf>
    <xf numFmtId="0" fontId="47" fillId="0" borderId="0" xfId="6" applyFont="1" applyFill="1" applyAlignment="1" applyProtection="1">
      <alignment horizontal="left" vertical="center" wrapText="1"/>
    </xf>
    <xf numFmtId="0" fontId="54" fillId="6" borderId="21" xfId="6" applyFont="1" applyFill="1" applyBorder="1" applyAlignment="1" applyProtection="1">
      <alignment horizontal="center" vertical="center"/>
    </xf>
    <xf numFmtId="0" fontId="54" fillId="6" borderId="20" xfId="6" applyFont="1" applyFill="1" applyBorder="1" applyAlignment="1" applyProtection="1">
      <alignment horizontal="center" vertical="center"/>
    </xf>
    <xf numFmtId="0" fontId="54" fillId="6" borderId="19" xfId="6" applyFont="1" applyFill="1" applyBorder="1" applyAlignment="1" applyProtection="1">
      <alignment horizontal="center" vertical="center"/>
    </xf>
    <xf numFmtId="0" fontId="54" fillId="0" borderId="18" xfId="6" applyFont="1" applyFill="1" applyBorder="1" applyAlignment="1" applyProtection="1">
      <alignment horizontal="left" vertical="center" wrapText="1"/>
    </xf>
    <xf numFmtId="0" fontId="47" fillId="0" borderId="17" xfId="6" applyFont="1" applyFill="1" applyBorder="1" applyAlignment="1" applyProtection="1">
      <alignment horizontal="center" vertical="center"/>
    </xf>
    <xf numFmtId="0" fontId="54" fillId="0" borderId="0" xfId="6" applyFont="1" applyFill="1" applyAlignment="1" applyProtection="1">
      <alignment horizontal="center" wrapText="1"/>
    </xf>
    <xf numFmtId="0" fontId="56" fillId="0" borderId="0" xfId="6" applyFont="1" applyFill="1" applyAlignment="1" applyProtection="1">
      <alignment horizontal="center" vertical="center" wrapText="1"/>
    </xf>
    <xf numFmtId="0" fontId="47" fillId="0" borderId="0" xfId="6" applyFont="1" applyFill="1" applyAlignment="1" applyProtection="1">
      <alignment horizontal="center"/>
    </xf>
    <xf numFmtId="0" fontId="47" fillId="0" borderId="0" xfId="6" applyFont="1" applyFill="1" applyAlignment="1" applyProtection="1">
      <alignment horizontal="left"/>
    </xf>
    <xf numFmtId="0" fontId="51" fillId="0" borderId="22" xfId="6" applyFont="1" applyFill="1" applyBorder="1" applyAlignment="1" applyProtection="1">
      <alignment horizontal="center"/>
    </xf>
    <xf numFmtId="0" fontId="20" fillId="0" borderId="28" xfId="2" applyFont="1" applyBorder="1" applyAlignment="1" applyProtection="1">
      <alignment horizontal="left" wrapText="1"/>
      <protection locked="0"/>
    </xf>
    <xf numFmtId="0" fontId="20" fillId="0" borderId="30" xfId="2" applyFont="1" applyBorder="1" applyAlignment="1" applyProtection="1">
      <alignment horizontal="left"/>
      <protection locked="0"/>
    </xf>
    <xf numFmtId="0" fontId="20" fillId="0" borderId="29" xfId="2" applyFont="1" applyBorder="1" applyAlignment="1" applyProtection="1">
      <alignment horizontal="left"/>
      <protection locked="0"/>
    </xf>
    <xf numFmtId="0" fontId="21" fillId="0" borderId="30" xfId="2" applyFont="1" applyBorder="1" applyAlignment="1" applyProtection="1">
      <alignment horizontal="left" indent="18"/>
      <protection locked="0"/>
    </xf>
    <xf numFmtId="0" fontId="22" fillId="0" borderId="28" xfId="2" applyFont="1" applyBorder="1" applyAlignment="1" applyProtection="1">
      <alignment horizontal="center" vertical="center" wrapText="1"/>
      <protection locked="0"/>
    </xf>
    <xf numFmtId="0" fontId="22" fillId="0" borderId="36" xfId="2" applyFont="1" applyBorder="1" applyAlignment="1" applyProtection="1">
      <alignment horizontal="center" vertical="center" wrapText="1"/>
      <protection locked="0"/>
    </xf>
    <xf numFmtId="0" fontId="22" fillId="0" borderId="25" xfId="2" applyFont="1" applyBorder="1" applyAlignment="1" applyProtection="1">
      <alignment horizontal="center" vertical="center" wrapText="1"/>
      <protection locked="0"/>
    </xf>
    <xf numFmtId="0" fontId="22" fillId="0" borderId="0" xfId="2" applyFont="1" applyAlignment="1" applyProtection="1">
      <alignment horizontal="center"/>
      <protection locked="0"/>
    </xf>
    <xf numFmtId="0" fontId="25" fillId="0" borderId="0" xfId="2" applyFont="1" applyAlignment="1" applyProtection="1">
      <alignment horizontal="center"/>
      <protection locked="0"/>
    </xf>
    <xf numFmtId="0" fontId="21" fillId="0" borderId="0" xfId="2" applyFont="1" applyAlignment="1" applyProtection="1">
      <alignment horizontal="center"/>
      <protection locked="0"/>
    </xf>
    <xf numFmtId="0" fontId="20" fillId="0" borderId="31" xfId="2" applyFont="1" applyBorder="1" applyAlignment="1" applyProtection="1">
      <alignment horizontal="left" wrapText="1"/>
      <protection locked="0"/>
    </xf>
    <xf numFmtId="0" fontId="20" fillId="0" borderId="33" xfId="2" applyFont="1" applyBorder="1" applyAlignment="1" applyProtection="1">
      <alignment horizontal="left" wrapText="1"/>
      <protection locked="0"/>
    </xf>
    <xf numFmtId="0" fontId="20" fillId="0" borderId="32" xfId="2" applyFont="1" applyBorder="1" applyAlignment="1" applyProtection="1">
      <alignment horizontal="left" wrapText="1"/>
      <protection locked="0"/>
    </xf>
    <xf numFmtId="0" fontId="20" fillId="0" borderId="31" xfId="2" applyFont="1" applyBorder="1" applyAlignment="1" applyProtection="1">
      <alignment horizontal="left" vertical="top" wrapText="1"/>
      <protection locked="0"/>
    </xf>
    <xf numFmtId="0" fontId="20" fillId="0" borderId="33" xfId="2" applyFont="1" applyBorder="1" applyAlignment="1" applyProtection="1">
      <alignment horizontal="left" vertical="top" wrapText="1"/>
      <protection locked="0"/>
    </xf>
    <xf numFmtId="0" fontId="20" fillId="0" borderId="32" xfId="2" applyFont="1" applyBorder="1" applyAlignment="1" applyProtection="1">
      <alignment horizontal="left" vertical="top" wrapText="1"/>
      <protection locked="0"/>
    </xf>
    <xf numFmtId="0" fontId="20" fillId="0" borderId="23" xfId="2" applyFont="1" applyBorder="1" applyAlignment="1" applyProtection="1">
      <alignment horizontal="left"/>
      <protection locked="0"/>
    </xf>
    <xf numFmtId="0" fontId="20" fillId="0" borderId="25" xfId="2" applyFont="1" applyBorder="1" applyAlignment="1" applyProtection="1">
      <alignment horizontal="left"/>
      <protection locked="0"/>
    </xf>
    <xf numFmtId="0" fontId="20" fillId="0" borderId="26" xfId="2" applyFont="1" applyBorder="1" applyAlignment="1" applyProtection="1">
      <alignment horizontal="left"/>
      <protection locked="0"/>
    </xf>
    <xf numFmtId="0" fontId="20" fillId="0" borderId="23" xfId="2" applyFont="1" applyBorder="1" applyAlignment="1" applyProtection="1">
      <alignment horizontal="center"/>
      <protection locked="0"/>
    </xf>
    <xf numFmtId="0" fontId="20" fillId="0" borderId="28" xfId="2" applyFont="1" applyBorder="1" applyAlignment="1">
      <alignment horizontal="center" vertical="center"/>
    </xf>
    <xf numFmtId="0" fontId="20" fillId="0" borderId="25" xfId="2" applyFont="1" applyBorder="1" applyAlignment="1">
      <alignment horizontal="center" vertical="center"/>
    </xf>
    <xf numFmtId="0" fontId="20" fillId="0" borderId="27" xfId="2" applyFont="1" applyBorder="1" applyAlignment="1">
      <alignment horizontal="center" vertical="center"/>
    </xf>
    <xf numFmtId="0" fontId="20" fillId="0" borderId="24" xfId="2" applyFont="1" applyBorder="1" applyAlignment="1">
      <alignment horizontal="center" vertical="center"/>
    </xf>
    <xf numFmtId="2" fontId="20" fillId="0" borderId="27" xfId="2" applyNumberFormat="1" applyFont="1" applyBorder="1" applyAlignment="1">
      <alignment horizontal="center" vertical="center"/>
    </xf>
    <xf numFmtId="0" fontId="20" fillId="0" borderId="0" xfId="2" applyFont="1" applyAlignment="1" applyProtection="1">
      <alignment horizontal="left" wrapText="1"/>
      <protection locked="0"/>
    </xf>
    <xf numFmtId="0" fontId="22" fillId="0" borderId="23" xfId="2" applyFont="1" applyBorder="1" applyAlignment="1" applyProtection="1">
      <alignment horizontal="center"/>
      <protection locked="0"/>
    </xf>
    <xf numFmtId="0" fontId="22" fillId="0" borderId="27" xfId="2" applyFont="1" applyBorder="1" applyAlignment="1" applyProtection="1">
      <alignment horizontal="center" vertical="center"/>
      <protection locked="0"/>
    </xf>
    <xf numFmtId="0" fontId="22" fillId="0" borderId="24" xfId="2" applyFont="1" applyBorder="1" applyAlignment="1" applyProtection="1">
      <alignment horizontal="center" vertical="center"/>
      <protection locked="0"/>
    </xf>
    <xf numFmtId="0" fontId="22" fillId="0" borderId="27" xfId="2" applyFont="1" applyBorder="1" applyAlignment="1" applyProtection="1">
      <alignment horizontal="center" vertical="center" wrapText="1"/>
      <protection locked="0"/>
    </xf>
    <xf numFmtId="0" fontId="22" fillId="0" borderId="35" xfId="2" applyFont="1" applyBorder="1" applyAlignment="1" applyProtection="1">
      <alignment horizontal="center" vertical="center" wrapText="1"/>
      <protection locked="0"/>
    </xf>
    <xf numFmtId="0" fontId="22" fillId="0" borderId="24" xfId="2" applyFont="1" applyBorder="1" applyAlignment="1" applyProtection="1">
      <alignment horizontal="center" vertical="center" wrapText="1"/>
      <protection locked="0"/>
    </xf>
    <xf numFmtId="0" fontId="22" fillId="0" borderId="30" xfId="2" applyFont="1" applyBorder="1" applyAlignment="1" applyProtection="1">
      <alignment horizontal="center" vertical="center" wrapText="1"/>
      <protection locked="0"/>
    </xf>
    <xf numFmtId="0" fontId="22" fillId="0" borderId="23" xfId="2" applyFont="1" applyBorder="1" applyAlignment="1" applyProtection="1">
      <alignment horizontal="center" vertical="center" wrapText="1"/>
      <protection locked="0"/>
    </xf>
    <xf numFmtId="0" fontId="22" fillId="0" borderId="28" xfId="2" applyFont="1" applyBorder="1" applyAlignment="1" applyProtection="1">
      <alignment horizontal="center" vertical="center"/>
      <protection locked="0"/>
    </xf>
    <xf numFmtId="0" fontId="22" fillId="0" borderId="30" xfId="2" applyFont="1" applyBorder="1" applyAlignment="1" applyProtection="1">
      <alignment horizontal="center" vertical="center"/>
      <protection locked="0"/>
    </xf>
    <xf numFmtId="0" fontId="22" fillId="0" borderId="29" xfId="2" applyFont="1" applyBorder="1" applyAlignment="1" applyProtection="1">
      <alignment horizontal="center" vertical="center"/>
      <protection locked="0"/>
    </xf>
    <xf numFmtId="0" fontId="22" fillId="0" borderId="36" xfId="2" applyFont="1" applyBorder="1" applyAlignment="1" applyProtection="1">
      <alignment horizontal="center" vertical="center"/>
      <protection locked="0"/>
    </xf>
    <xf numFmtId="0" fontId="22" fillId="0" borderId="0" xfId="2" applyFont="1" applyAlignment="1" applyProtection="1">
      <alignment horizontal="center" vertical="center"/>
      <protection locked="0"/>
    </xf>
    <xf numFmtId="0" fontId="22" fillId="0" borderId="37" xfId="2" applyFont="1" applyBorder="1" applyAlignment="1" applyProtection="1">
      <alignment horizontal="center" vertical="center"/>
      <protection locked="0"/>
    </xf>
    <xf numFmtId="0" fontId="22" fillId="0" borderId="25" xfId="2" applyFont="1" applyBorder="1" applyAlignment="1" applyProtection="1">
      <alignment horizontal="center" vertical="center"/>
      <protection locked="0"/>
    </xf>
    <xf numFmtId="0" fontId="22" fillId="0" borderId="23" xfId="2" applyFont="1" applyBorder="1" applyAlignment="1" applyProtection="1">
      <alignment horizontal="center" vertical="center"/>
      <protection locked="0"/>
    </xf>
    <xf numFmtId="0" fontId="22" fillId="0" borderId="26" xfId="2" applyFont="1" applyBorder="1" applyAlignment="1" applyProtection="1">
      <alignment horizontal="center" vertical="center"/>
      <protection locked="0"/>
    </xf>
    <xf numFmtId="0" fontId="26" fillId="0" borderId="0" xfId="4" applyFont="1" applyAlignment="1">
      <alignment horizontal="center" vertical="top" wrapText="1"/>
    </xf>
    <xf numFmtId="0" fontId="26" fillId="0" borderId="0" xfId="4" applyFont="1" applyAlignment="1">
      <alignment horizontal="center" vertical="top"/>
    </xf>
    <xf numFmtId="0" fontId="20" fillId="0" borderId="0" xfId="3" applyFont="1" applyAlignment="1">
      <alignment horizontal="center"/>
    </xf>
    <xf numFmtId="0" fontId="24" fillId="0" borderId="23" xfId="4" applyFont="1" applyBorder="1" applyAlignment="1">
      <alignment horizontal="center"/>
    </xf>
    <xf numFmtId="0" fontId="32" fillId="0" borderId="7" xfId="3" applyFont="1" applyBorder="1" applyAlignment="1">
      <alignment horizontal="left" vertical="center" wrapText="1"/>
    </xf>
    <xf numFmtId="0" fontId="26" fillId="0" borderId="30" xfId="3" applyFont="1" applyBorder="1" applyAlignment="1">
      <alignment horizontal="center"/>
    </xf>
    <xf numFmtId="0" fontId="25" fillId="0" borderId="0" xfId="3" applyFont="1" applyAlignment="1">
      <alignment horizontal="center" wrapText="1"/>
    </xf>
    <xf numFmtId="0" fontId="26" fillId="0" borderId="0" xfId="3" applyFont="1" applyAlignment="1">
      <alignment horizontal="center"/>
    </xf>
    <xf numFmtId="0" fontId="21" fillId="0" borderId="34" xfId="3" applyFont="1" applyBorder="1" applyAlignment="1">
      <alignment horizontal="center" vertical="center" wrapText="1"/>
    </xf>
    <xf numFmtId="0" fontId="33" fillId="0" borderId="34" xfId="3" applyFont="1" applyBorder="1" applyAlignment="1">
      <alignment vertical="center" wrapText="1"/>
    </xf>
    <xf numFmtId="0" fontId="22" fillId="0" borderId="0" xfId="3" applyFont="1" applyAlignment="1">
      <alignment horizontal="left"/>
    </xf>
    <xf numFmtId="0" fontId="27" fillId="0" borderId="0" xfId="3" applyAlignment="1">
      <alignment horizontal="left"/>
    </xf>
    <xf numFmtId="0" fontId="20" fillId="0" borderId="0" xfId="3" applyFont="1" applyAlignment="1">
      <alignment horizontal="left" wrapText="1"/>
    </xf>
    <xf numFmtId="0" fontId="27" fillId="0" borderId="0" xfId="3" applyAlignment="1">
      <alignment horizontal="left" wrapText="1"/>
    </xf>
    <xf numFmtId="0" fontId="27" fillId="0" borderId="0" xfId="3" applyAlignment="1">
      <alignment wrapText="1"/>
    </xf>
    <xf numFmtId="0" fontId="22" fillId="0" borderId="0" xfId="3" applyFont="1" applyAlignment="1">
      <alignment horizontal="center"/>
    </xf>
    <xf numFmtId="0" fontId="22" fillId="0" borderId="31" xfId="3" applyFont="1" applyBorder="1" applyAlignment="1">
      <alignment horizontal="center" vertical="center" wrapText="1"/>
    </xf>
    <xf numFmtId="0" fontId="22" fillId="0" borderId="33" xfId="3" applyFont="1" applyBorder="1" applyAlignment="1">
      <alignment horizontal="center" vertical="center" wrapText="1"/>
    </xf>
    <xf numFmtId="0" fontId="22" fillId="0" borderId="32" xfId="3" applyFont="1" applyBorder="1" applyAlignment="1">
      <alignment horizontal="center" vertical="center" wrapText="1"/>
    </xf>
    <xf numFmtId="0" fontId="33" fillId="0" borderId="34" xfId="3" applyFont="1" applyBorder="1" applyAlignment="1">
      <alignment horizontal="center" vertical="center"/>
    </xf>
    <xf numFmtId="0" fontId="21" fillId="0" borderId="27" xfId="3" applyFont="1" applyBorder="1" applyAlignment="1">
      <alignment horizontal="center" vertical="center" wrapText="1"/>
    </xf>
    <xf numFmtId="0" fontId="21" fillId="0" borderId="24" xfId="3" applyFont="1" applyBorder="1" applyAlignment="1">
      <alignment wrapText="1"/>
    </xf>
    <xf numFmtId="0" fontId="38" fillId="0" borderId="16" xfId="3" applyFont="1" applyBorder="1" applyAlignment="1">
      <alignment horizontal="center" wrapText="1"/>
    </xf>
    <xf numFmtId="0" fontId="0" fillId="0" borderId="0" xfId="0" applyAlignment="1">
      <alignment horizontal="left"/>
    </xf>
    <xf numFmtId="0" fontId="39" fillId="0" borderId="30" xfId="0" applyFont="1" applyBorder="1" applyAlignment="1">
      <alignment horizontal="center"/>
    </xf>
    <xf numFmtId="0" fontId="37" fillId="0" borderId="0" xfId="0" applyFont="1" applyAlignment="1">
      <alignment horizontal="center"/>
    </xf>
    <xf numFmtId="0" fontId="40" fillId="0" borderId="0" xfId="0" applyFont="1" applyAlignment="1">
      <alignment horizontal="right"/>
    </xf>
    <xf numFmtId="0" fontId="37" fillId="0" borderId="0" xfId="0" applyFont="1" applyAlignment="1">
      <alignment horizontal="left"/>
    </xf>
    <xf numFmtId="0" fontId="40" fillId="0" borderId="23" xfId="0" applyFont="1" applyBorder="1" applyAlignment="1">
      <alignment horizontal="right"/>
    </xf>
    <xf numFmtId="0" fontId="20" fillId="5" borderId="0" xfId="0" applyFont="1" applyFill="1" applyAlignment="1">
      <alignment horizontal="center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right"/>
    </xf>
    <xf numFmtId="0" fontId="40" fillId="0" borderId="30" xfId="0" applyFont="1" applyBorder="1" applyAlignment="1">
      <alignment horizontal="center"/>
    </xf>
    <xf numFmtId="0" fontId="40" fillId="0" borderId="0" xfId="0" applyFont="1" applyAlignment="1">
      <alignment horizontal="center"/>
    </xf>
    <xf numFmtId="0" fontId="32" fillId="0" borderId="7" xfId="0" applyFont="1" applyBorder="1" applyAlignment="1">
      <alignment horizontal="left" vertical="center" wrapText="1"/>
    </xf>
    <xf numFmtId="0" fontId="33" fillId="0" borderId="23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40" fillId="0" borderId="27" xfId="0" applyFont="1" applyBorder="1" applyAlignment="1">
      <alignment horizontal="center" vertical="center" wrapText="1"/>
    </xf>
    <xf numFmtId="0" fontId="40" fillId="0" borderId="35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36" xfId="0" applyFont="1" applyBorder="1" applyAlignment="1">
      <alignment horizontal="center" vertical="center" wrapText="1"/>
    </xf>
    <xf numFmtId="0" fontId="40" fillId="0" borderId="25" xfId="0" applyFont="1" applyBorder="1" applyAlignment="1">
      <alignment horizontal="center" vertical="center" wrapText="1"/>
    </xf>
    <xf numFmtId="0" fontId="40" fillId="0" borderId="27" xfId="0" applyFont="1" applyBorder="1" applyAlignment="1">
      <alignment horizontal="center" vertical="center"/>
    </xf>
    <xf numFmtId="0" fontId="40" fillId="0" borderId="35" xfId="0" applyFont="1" applyBorder="1" applyAlignment="1">
      <alignment horizontal="center" vertical="center"/>
    </xf>
    <xf numFmtId="0" fontId="40" fillId="0" borderId="24" xfId="0" applyFont="1" applyBorder="1" applyAlignment="1">
      <alignment horizontal="center" vertical="center"/>
    </xf>
    <xf numFmtId="0" fontId="33" fillId="0" borderId="32" xfId="0" applyFont="1" applyBorder="1" applyAlignment="1">
      <alignment horizontal="center"/>
    </xf>
    <xf numFmtId="0" fontId="33" fillId="0" borderId="34" xfId="0" applyFont="1" applyBorder="1" applyAlignment="1">
      <alignment horizontal="center"/>
    </xf>
    <xf numFmtId="0" fontId="40" fillId="0" borderId="32" xfId="0" applyFont="1" applyBorder="1" applyAlignment="1">
      <alignment horizontal="center" wrapText="1"/>
    </xf>
    <xf numFmtId="0" fontId="40" fillId="0" borderId="34" xfId="0" applyFont="1" applyBorder="1" applyAlignment="1">
      <alignment horizontal="center" wrapText="1"/>
    </xf>
    <xf numFmtId="0" fontId="40" fillId="0" borderId="34" xfId="0" applyFont="1" applyBorder="1"/>
    <xf numFmtId="0" fontId="51" fillId="0" borderId="39" xfId="6" applyFont="1" applyFill="1" applyBorder="1" applyAlignment="1" applyProtection="1">
      <alignment horizontal="center" vertical="center"/>
    </xf>
    <xf numFmtId="0" fontId="51" fillId="0" borderId="0" xfId="6" applyFont="1" applyFill="1" applyAlignment="1" applyProtection="1">
      <alignment horizontal="center" vertical="center"/>
    </xf>
    <xf numFmtId="0" fontId="51" fillId="0" borderId="0" xfId="6" applyFont="1" applyFill="1" applyProtection="1"/>
    <xf numFmtId="0" fontId="52" fillId="0" borderId="0" xfId="6" applyFont="1" applyFill="1" applyAlignment="1" applyProtection="1">
      <alignment horizontal="center"/>
    </xf>
    <xf numFmtId="0" fontId="52" fillId="0" borderId="39" xfId="6" applyFont="1" applyFill="1" applyBorder="1" applyAlignment="1" applyProtection="1">
      <alignment horizontal="center" vertical="center" wrapText="1"/>
    </xf>
    <xf numFmtId="0" fontId="51" fillId="0" borderId="39" xfId="6" applyFont="1" applyFill="1" applyBorder="1" applyAlignment="1" applyProtection="1">
      <alignment horizontal="center" vertical="center" wrapText="1"/>
    </xf>
    <xf numFmtId="2" fontId="52" fillId="0" borderId="39" xfId="6" applyNumberFormat="1" applyFont="1" applyFill="1" applyBorder="1" applyAlignment="1" applyProtection="1">
      <alignment horizontal="center"/>
    </xf>
    <xf numFmtId="0" fontId="51" fillId="0" borderId="39" xfId="6" applyFont="1" applyFill="1" applyBorder="1" applyProtection="1"/>
    <xf numFmtId="0" fontId="52" fillId="0" borderId="0" xfId="6" applyFont="1" applyFill="1" applyAlignment="1" applyProtection="1">
      <alignment horizontal="center" vertical="center"/>
    </xf>
    <xf numFmtId="0" fontId="52" fillId="0" borderId="0" xfId="6" applyFont="1" applyFill="1" applyAlignment="1" applyProtection="1">
      <alignment horizontal="center" wrapText="1"/>
    </xf>
    <xf numFmtId="0" fontId="51" fillId="0" borderId="0" xfId="6" applyFont="1" applyFill="1" applyAlignment="1" applyProtection="1">
      <alignment horizontal="center" wrapText="1"/>
    </xf>
    <xf numFmtId="0" fontId="47" fillId="0" borderId="17" xfId="6" applyFont="1" applyFill="1" applyBorder="1" applyAlignment="1" applyProtection="1">
      <alignment horizontal="right"/>
    </xf>
    <xf numFmtId="0" fontId="49" fillId="0" borderId="22" xfId="6" applyFont="1" applyFill="1" applyBorder="1" applyAlignment="1" applyProtection="1">
      <alignment horizontal="center" vertical="top"/>
    </xf>
    <xf numFmtId="0" fontId="78" fillId="0" borderId="0" xfId="6" applyFont="1" applyFill="1" applyAlignment="1" applyProtection="1">
      <alignment horizontal="center"/>
    </xf>
    <xf numFmtId="0" fontId="51" fillId="0" borderId="0" xfId="6" applyFont="1" applyFill="1" applyAlignment="1" applyProtection="1">
      <alignment horizontal="center" vertical="center" wrapText="1"/>
    </xf>
    <xf numFmtId="0" fontId="51" fillId="0" borderId="0" xfId="6" applyFont="1" applyFill="1" applyAlignment="1" applyProtection="1">
      <alignment wrapText="1"/>
    </xf>
    <xf numFmtId="0" fontId="52" fillId="0" borderId="39" xfId="6" applyFont="1" applyFill="1" applyBorder="1" applyAlignment="1" applyProtection="1">
      <alignment horizontal="center"/>
    </xf>
    <xf numFmtId="0" fontId="51" fillId="0" borderId="39" xfId="6" applyFont="1" applyFill="1" applyBorder="1" applyAlignment="1" applyProtection="1">
      <alignment horizontal="center"/>
    </xf>
    <xf numFmtId="0" fontId="51" fillId="0" borderId="39" xfId="6" applyFont="1" applyFill="1" applyBorder="1" applyAlignment="1" applyProtection="1">
      <alignment horizontal="center" wrapText="1"/>
    </xf>
    <xf numFmtId="0" fontId="20" fillId="0" borderId="23" xfId="5" applyFont="1" applyBorder="1" applyAlignment="1" applyProtection="1">
      <alignment horizontal="center" wrapText="1"/>
      <protection locked="0"/>
    </xf>
    <xf numFmtId="0" fontId="20" fillId="0" borderId="0" xfId="5" applyFont="1" applyAlignment="1" applyProtection="1">
      <alignment horizontal="center"/>
      <protection locked="0"/>
    </xf>
    <xf numFmtId="0" fontId="58" fillId="0" borderId="30" xfId="5" applyFont="1" applyBorder="1" applyAlignment="1" applyProtection="1">
      <alignment horizontal="center"/>
      <protection locked="0"/>
    </xf>
    <xf numFmtId="0" fontId="21" fillId="0" borderId="34" xfId="5" applyFont="1" applyBorder="1" applyAlignment="1" applyProtection="1">
      <alignment horizontal="center" vertical="center" wrapText="1"/>
      <protection locked="0"/>
    </xf>
    <xf numFmtId="0" fontId="66" fillId="0" borderId="34" xfId="5" applyFont="1" applyBorder="1" applyAlignment="1" applyProtection="1">
      <alignment horizontal="left" vertical="center" wrapText="1"/>
      <protection locked="0"/>
    </xf>
    <xf numFmtId="0" fontId="21" fillId="0" borderId="45" xfId="5" applyFont="1" applyBorder="1" applyAlignment="1" applyProtection="1">
      <alignment horizontal="center" vertical="center" wrapText="1"/>
      <protection locked="0"/>
    </xf>
    <xf numFmtId="0" fontId="59" fillId="0" borderId="0" xfId="5" applyFont="1" applyBorder="1" applyAlignment="1">
      <alignment horizontal="center" vertical="center" wrapText="1"/>
    </xf>
    <xf numFmtId="0" fontId="20" fillId="0" borderId="23" xfId="5" applyFont="1" applyBorder="1" applyAlignment="1" applyProtection="1">
      <alignment horizontal="center"/>
      <protection locked="0"/>
    </xf>
    <xf numFmtId="1" fontId="64" fillId="0" borderId="31" xfId="5" applyNumberFormat="1" applyFont="1" applyBorder="1" applyAlignment="1" applyProtection="1">
      <alignment horizontal="center"/>
      <protection locked="0"/>
    </xf>
    <xf numFmtId="1" fontId="64" fillId="0" borderId="32" xfId="5" applyNumberFormat="1" applyFont="1" applyBorder="1" applyAlignment="1" applyProtection="1">
      <alignment horizontal="center"/>
      <protection locked="0"/>
    </xf>
    <xf numFmtId="0" fontId="20" fillId="0" borderId="46" xfId="5" applyFont="1" applyBorder="1" applyAlignment="1" applyProtection="1">
      <alignment horizontal="center" vertical="center" wrapText="1"/>
      <protection locked="0"/>
    </xf>
    <xf numFmtId="0" fontId="20" fillId="0" borderId="34" xfId="5" applyFont="1" applyBorder="1" applyAlignment="1" applyProtection="1">
      <alignment horizontal="center" vertical="center" wrapText="1"/>
      <protection locked="0"/>
    </xf>
    <xf numFmtId="0" fontId="20" fillId="0" borderId="45" xfId="5" applyFont="1" applyBorder="1" applyAlignment="1" applyProtection="1">
      <alignment horizontal="center" vertical="center" wrapText="1"/>
      <protection locked="0"/>
    </xf>
    <xf numFmtId="0" fontId="21" fillId="0" borderId="46" xfId="5" applyFont="1" applyBorder="1" applyAlignment="1" applyProtection="1">
      <alignment horizontal="center" vertical="center" wrapText="1"/>
      <protection locked="0"/>
    </xf>
    <xf numFmtId="0" fontId="21" fillId="0" borderId="52" xfId="5" applyFont="1" applyBorder="1" applyAlignment="1" applyProtection="1">
      <alignment horizontal="center" vertical="center" wrapText="1"/>
      <protection locked="0"/>
    </xf>
    <xf numFmtId="0" fontId="21" fillId="0" borderId="51" xfId="5" applyFont="1" applyBorder="1" applyAlignment="1" applyProtection="1">
      <alignment horizontal="center" vertical="center" wrapText="1"/>
      <protection locked="0"/>
    </xf>
    <xf numFmtId="0" fontId="58" fillId="0" borderId="0" xfId="5" applyFont="1" applyAlignment="1" applyProtection="1">
      <alignment horizontal="left" vertical="top" wrapText="1"/>
      <protection locked="0"/>
    </xf>
    <xf numFmtId="0" fontId="25" fillId="0" borderId="23" xfId="5" applyFont="1" applyBorder="1" applyAlignment="1" applyProtection="1">
      <alignment horizontal="center" wrapText="1"/>
      <protection locked="0"/>
    </xf>
    <xf numFmtId="0" fontId="22" fillId="0" borderId="0" xfId="9" applyFont="1" applyAlignment="1" applyProtection="1">
      <alignment horizontal="center" vertical="center" wrapText="1"/>
      <protection locked="0"/>
    </xf>
    <xf numFmtId="14" fontId="26" fillId="0" borderId="0" xfId="5" applyNumberFormat="1" applyFont="1" applyAlignment="1" applyProtection="1">
      <alignment horizontal="center"/>
      <protection locked="0"/>
    </xf>
    <xf numFmtId="0" fontId="26" fillId="0" borderId="0" xfId="5" applyFont="1" applyAlignment="1" applyProtection="1">
      <alignment horizontal="center"/>
      <protection locked="0"/>
    </xf>
    <xf numFmtId="0" fontId="72" fillId="0" borderId="0" xfId="10" applyFont="1" applyAlignment="1" applyProtection="1">
      <alignment horizontal="center" vertical="center" wrapText="1"/>
      <protection locked="0"/>
    </xf>
    <xf numFmtId="0" fontId="20" fillId="0" borderId="33" xfId="5" applyFont="1" applyBorder="1" applyAlignment="1" applyProtection="1">
      <alignment horizontal="center"/>
      <protection locked="0"/>
    </xf>
    <xf numFmtId="0" fontId="20" fillId="0" borderId="33" xfId="5" applyFont="1" applyBorder="1" applyAlignment="1" applyProtection="1">
      <alignment horizontal="left"/>
      <protection locked="0"/>
    </xf>
    <xf numFmtId="0" fontId="20" fillId="0" borderId="32" xfId="5" applyFont="1" applyBorder="1" applyAlignment="1" applyProtection="1">
      <alignment horizontal="center"/>
      <protection locked="0"/>
    </xf>
    <xf numFmtId="0" fontId="21" fillId="0" borderId="60" xfId="5" applyFont="1" applyBorder="1" applyAlignment="1" applyProtection="1">
      <alignment horizontal="center" vertical="center" wrapText="1"/>
      <protection locked="0"/>
    </xf>
    <xf numFmtId="0" fontId="21" fillId="0" borderId="53" xfId="5" applyFont="1" applyBorder="1" applyAlignment="1" applyProtection="1">
      <alignment horizontal="center" vertical="center" wrapText="1"/>
      <protection locked="0"/>
    </xf>
    <xf numFmtId="0" fontId="21" fillId="0" borderId="47" xfId="5" applyFont="1" applyBorder="1" applyAlignment="1" applyProtection="1">
      <alignment horizontal="center" vertical="center" wrapText="1"/>
      <protection locked="0"/>
    </xf>
    <xf numFmtId="0" fontId="20" fillId="0" borderId="59" xfId="5" applyFont="1" applyBorder="1" applyAlignment="1" applyProtection="1">
      <alignment horizontal="center" vertical="center" wrapText="1"/>
      <protection locked="0"/>
    </xf>
    <xf numFmtId="0" fontId="20" fillId="0" borderId="58" xfId="5" applyFont="1" applyBorder="1" applyAlignment="1" applyProtection="1">
      <alignment horizontal="center" vertical="center" wrapText="1"/>
      <protection locked="0"/>
    </xf>
    <xf numFmtId="0" fontId="20" fillId="0" borderId="57" xfId="5" applyFont="1" applyBorder="1" applyAlignment="1" applyProtection="1">
      <alignment horizontal="center" vertical="center" wrapText="1"/>
      <protection locked="0"/>
    </xf>
    <xf numFmtId="0" fontId="20" fillId="0" borderId="56" xfId="5" applyFont="1" applyBorder="1" applyAlignment="1" applyProtection="1">
      <alignment horizontal="center" vertical="center" wrapText="1"/>
      <protection locked="0"/>
    </xf>
    <xf numFmtId="0" fontId="20" fillId="0" borderId="55" xfId="5" applyFont="1" applyBorder="1" applyAlignment="1" applyProtection="1">
      <alignment horizontal="center" vertical="center" wrapText="1"/>
      <protection locked="0"/>
    </xf>
    <xf numFmtId="0" fontId="20" fillId="0" borderId="54" xfId="5" applyFont="1" applyBorder="1" applyAlignment="1" applyProtection="1">
      <alignment horizontal="center" vertical="center" wrapText="1"/>
      <protection locked="0"/>
    </xf>
    <xf numFmtId="0" fontId="32" fillId="0" borderId="7" xfId="0" applyFont="1" applyBorder="1" applyAlignment="1">
      <alignment horizontal="left" vertical="center"/>
    </xf>
    <xf numFmtId="0" fontId="18" fillId="0" borderId="0" xfId="7" applyFont="1" applyAlignment="1">
      <alignment horizontal="center"/>
    </xf>
    <xf numFmtId="0" fontId="46" fillId="0" borderId="0" xfId="7" applyAlignment="1">
      <alignment horizontal="center"/>
    </xf>
    <xf numFmtId="0" fontId="46" fillId="0" borderId="36" xfId="7" applyBorder="1" applyAlignment="1">
      <alignment horizontal="center" wrapText="1"/>
    </xf>
    <xf numFmtId="0" fontId="46" fillId="0" borderId="0" xfId="7" applyAlignment="1">
      <alignment horizontal="center" wrapText="1"/>
    </xf>
    <xf numFmtId="0" fontId="46" fillId="0" borderId="37" xfId="7" applyBorder="1" applyAlignment="1">
      <alignment horizontal="center" wrapText="1"/>
    </xf>
    <xf numFmtId="0" fontId="46" fillId="0" borderId="36" xfId="7" applyBorder="1" applyAlignment="1">
      <alignment horizontal="center"/>
    </xf>
    <xf numFmtId="0" fontId="46" fillId="0" borderId="37" xfId="7" applyBorder="1" applyAlignment="1">
      <alignment horizontal="center"/>
    </xf>
    <xf numFmtId="0" fontId="37" fillId="0" borderId="28" xfId="7" applyFont="1" applyBorder="1" applyAlignment="1">
      <alignment horizontal="center"/>
    </xf>
    <xf numFmtId="0" fontId="37" fillId="0" borderId="29" xfId="7" applyFont="1" applyBorder="1" applyAlignment="1">
      <alignment horizontal="center"/>
    </xf>
    <xf numFmtId="0" fontId="37" fillId="0" borderId="36" xfId="7" applyFont="1" applyBorder="1" applyAlignment="1">
      <alignment horizontal="center"/>
    </xf>
    <xf numFmtId="0" fontId="37" fillId="0" borderId="0" xfId="7" applyFont="1" applyAlignment="1">
      <alignment horizontal="center"/>
    </xf>
    <xf numFmtId="0" fontId="37" fillId="0" borderId="37" xfId="7" applyFont="1" applyBorder="1" applyAlignment="1">
      <alignment horizontal="center"/>
    </xf>
    <xf numFmtId="0" fontId="37" fillId="0" borderId="25" xfId="7" applyFont="1" applyBorder="1" applyAlignment="1">
      <alignment horizontal="center"/>
    </xf>
    <xf numFmtId="0" fontId="37" fillId="0" borderId="26" xfId="7" applyFont="1" applyBorder="1" applyAlignment="1">
      <alignment horizontal="center"/>
    </xf>
  </cellXfs>
  <cellStyles count="11">
    <cellStyle name="Įprastas 2" xfId="1"/>
    <cellStyle name="Įprastas 2 2" xfId="3"/>
    <cellStyle name="Įprastas 3" xfId="6"/>
    <cellStyle name="Įprastas 3 2" xfId="7"/>
    <cellStyle name="Įprastas 4 2" xfId="5"/>
    <cellStyle name="Įprastas 6" xfId="2"/>
    <cellStyle name="Normal_CF_ataskaitos_prie_mokejimo_tvarkos_040115" xfId="4"/>
    <cellStyle name="Normal_kontingento formos sav" xfId="9"/>
    <cellStyle name="Normal_Sheet1" xfId="8"/>
    <cellStyle name="Normal_TRECFORMantras2001333" xfId="10"/>
    <cellStyle name="Pa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74"/>
  <sheetViews>
    <sheetView zoomScaleNormal="100" workbookViewId="0">
      <selection activeCell="A15" sqref="A15:XFD15"/>
    </sheetView>
  </sheetViews>
  <sheetFormatPr defaultRowHeight="15"/>
  <cols>
    <col min="1" max="4" width="2" style="19" customWidth="1"/>
    <col min="5" max="5" width="2.140625" style="19" customWidth="1"/>
    <col min="6" max="6" width="3" style="20" customWidth="1"/>
    <col min="7" max="7" width="34.85546875" style="19" customWidth="1"/>
    <col min="8" max="8" width="3.85546875" style="19" customWidth="1"/>
    <col min="9" max="9" width="10" style="19" customWidth="1"/>
    <col min="10" max="10" width="11.140625" style="19" customWidth="1"/>
    <col min="11" max="11" width="11" style="19" customWidth="1"/>
    <col min="12" max="12" width="10.5703125" style="19" customWidth="1"/>
    <col min="13" max="13" width="0.140625" style="19" hidden="1" customWidth="1"/>
    <col min="14" max="14" width="6.140625" style="19" hidden="1" customWidth="1"/>
    <col min="15" max="15" width="5.5703125" style="19" hidden="1" customWidth="1"/>
    <col min="16" max="16" width="9.140625" style="22" customWidth="1"/>
  </cols>
  <sheetData>
    <row r="1" spans="1:15">
      <c r="G1" s="1"/>
      <c r="H1" s="2"/>
      <c r="I1" s="21"/>
      <c r="J1" s="17" t="s">
        <v>0</v>
      </c>
      <c r="K1" s="17"/>
      <c r="L1" s="17"/>
      <c r="M1" s="16"/>
      <c r="N1" s="17"/>
      <c r="O1" s="17"/>
    </row>
    <row r="2" spans="1:15">
      <c r="H2" s="3"/>
      <c r="I2" s="22"/>
      <c r="J2" s="17" t="s">
        <v>1</v>
      </c>
      <c r="K2" s="17"/>
      <c r="L2" s="17"/>
      <c r="M2" s="16"/>
      <c r="N2" s="17"/>
      <c r="O2" s="17"/>
    </row>
    <row r="3" spans="1:15">
      <c r="H3" s="23"/>
      <c r="I3" s="3"/>
      <c r="J3" s="17" t="s">
        <v>2</v>
      </c>
      <c r="K3" s="17"/>
      <c r="L3" s="17"/>
      <c r="M3" s="16"/>
      <c r="N3" s="17"/>
      <c r="O3" s="17"/>
    </row>
    <row r="4" spans="1:15">
      <c r="G4" s="4" t="s">
        <v>3</v>
      </c>
      <c r="H4" s="3"/>
      <c r="I4" s="22"/>
      <c r="J4" s="17" t="s">
        <v>4</v>
      </c>
      <c r="K4" s="17"/>
      <c r="L4" s="17"/>
      <c r="M4" s="16"/>
      <c r="N4" s="17"/>
      <c r="O4" s="17"/>
    </row>
    <row r="5" spans="1:15">
      <c r="H5" s="3"/>
      <c r="I5" s="22"/>
      <c r="J5" s="17" t="s">
        <v>5</v>
      </c>
      <c r="K5" s="17"/>
      <c r="L5" s="17"/>
      <c r="M5" s="16"/>
      <c r="N5" s="17"/>
      <c r="O5" s="17"/>
    </row>
    <row r="6" spans="1:15" ht="6" customHeight="1">
      <c r="H6" s="3"/>
      <c r="I6" s="22"/>
      <c r="J6" s="17"/>
      <c r="K6" s="17"/>
      <c r="L6" s="17"/>
      <c r="M6" s="16"/>
      <c r="N6" s="17"/>
      <c r="O6" s="17"/>
    </row>
    <row r="7" spans="1:15" ht="30" customHeight="1">
      <c r="A7" s="458" t="s">
        <v>496</v>
      </c>
      <c r="B7" s="459"/>
      <c r="C7" s="459"/>
      <c r="D7" s="459"/>
      <c r="E7" s="459"/>
      <c r="F7" s="459"/>
      <c r="G7" s="459"/>
      <c r="H7" s="459"/>
      <c r="I7" s="459"/>
      <c r="J7" s="459"/>
      <c r="K7" s="459"/>
      <c r="L7" s="459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460" t="s">
        <v>6</v>
      </c>
      <c r="B9" s="460"/>
      <c r="C9" s="460"/>
      <c r="D9" s="460"/>
      <c r="E9" s="460"/>
      <c r="F9" s="460"/>
      <c r="G9" s="460"/>
      <c r="H9" s="460"/>
      <c r="I9" s="460"/>
      <c r="J9" s="460"/>
      <c r="K9" s="460"/>
      <c r="L9" s="460"/>
      <c r="M9" s="16"/>
    </row>
    <row r="10" spans="1:15">
      <c r="A10" s="461" t="s">
        <v>7</v>
      </c>
      <c r="B10" s="461"/>
      <c r="C10" s="461"/>
      <c r="D10" s="461"/>
      <c r="E10" s="461"/>
      <c r="F10" s="461"/>
      <c r="G10" s="461"/>
      <c r="H10" s="461"/>
      <c r="I10" s="461"/>
      <c r="J10" s="461"/>
      <c r="K10" s="461"/>
      <c r="L10" s="461"/>
      <c r="M10" s="16"/>
    </row>
    <row r="11" spans="1:15" ht="7.5" customHeight="1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16"/>
    </row>
    <row r="12" spans="1:15" ht="15.75" customHeight="1">
      <c r="A12" s="28"/>
      <c r="B12" s="29"/>
      <c r="C12" s="29"/>
      <c r="D12" s="29"/>
      <c r="E12" s="29"/>
      <c r="F12" s="29"/>
      <c r="G12" s="466" t="s">
        <v>8</v>
      </c>
      <c r="H12" s="466"/>
      <c r="I12" s="466"/>
      <c r="J12" s="466"/>
      <c r="K12" s="466"/>
      <c r="L12" s="29"/>
      <c r="M12" s="16"/>
    </row>
    <row r="13" spans="1:15" ht="15.75" customHeight="1">
      <c r="A13" s="467" t="s">
        <v>9</v>
      </c>
      <c r="B13" s="467"/>
      <c r="C13" s="467"/>
      <c r="D13" s="467"/>
      <c r="E13" s="467"/>
      <c r="F13" s="467"/>
      <c r="G13" s="467"/>
      <c r="H13" s="467"/>
      <c r="I13" s="467"/>
      <c r="J13" s="467"/>
      <c r="K13" s="467"/>
      <c r="L13" s="467"/>
      <c r="M13" s="16"/>
    </row>
    <row r="14" spans="1:15" ht="12" customHeight="1">
      <c r="G14" s="468" t="s">
        <v>10</v>
      </c>
      <c r="H14" s="468"/>
      <c r="I14" s="468"/>
      <c r="J14" s="468"/>
      <c r="K14" s="468"/>
      <c r="M14" s="16"/>
    </row>
    <row r="15" spans="1:15">
      <c r="G15" s="469" t="s">
        <v>503</v>
      </c>
      <c r="H15" s="461"/>
      <c r="I15" s="461"/>
      <c r="J15" s="461"/>
      <c r="K15" s="461"/>
    </row>
    <row r="16" spans="1:15" ht="15.75" customHeight="1">
      <c r="B16" s="467" t="s">
        <v>12</v>
      </c>
      <c r="C16" s="467"/>
      <c r="D16" s="467"/>
      <c r="E16" s="467"/>
      <c r="F16" s="467"/>
      <c r="G16" s="467"/>
      <c r="H16" s="467"/>
      <c r="I16" s="467"/>
      <c r="J16" s="467"/>
      <c r="K16" s="467"/>
      <c r="L16" s="467"/>
    </row>
    <row r="17" spans="1:13" ht="7.5" customHeight="1"/>
    <row r="18" spans="1:13">
      <c r="G18" s="470" t="s">
        <v>499</v>
      </c>
      <c r="H18" s="468"/>
      <c r="I18" s="468"/>
      <c r="J18" s="468"/>
      <c r="K18" s="468"/>
    </row>
    <row r="19" spans="1:13">
      <c r="G19" s="471" t="s">
        <v>13</v>
      </c>
      <c r="H19" s="471"/>
      <c r="I19" s="471"/>
      <c r="J19" s="471"/>
      <c r="K19" s="471"/>
    </row>
    <row r="20" spans="1:13" ht="6.75" customHeight="1">
      <c r="G20" s="17"/>
      <c r="H20" s="17"/>
      <c r="I20" s="17"/>
      <c r="J20" s="17"/>
      <c r="K20" s="17"/>
    </row>
    <row r="21" spans="1:13">
      <c r="B21" s="22"/>
      <c r="C21" s="22"/>
      <c r="D21" s="22"/>
      <c r="E21" s="472"/>
      <c r="F21" s="472"/>
      <c r="G21" s="472"/>
      <c r="H21" s="472"/>
      <c r="I21" s="472"/>
      <c r="J21" s="472"/>
      <c r="K21" s="472"/>
      <c r="L21" s="22"/>
    </row>
    <row r="22" spans="1:13" ht="15" customHeight="1">
      <c r="A22" s="473" t="s">
        <v>14</v>
      </c>
      <c r="B22" s="473"/>
      <c r="C22" s="473"/>
      <c r="D22" s="473"/>
      <c r="E22" s="473"/>
      <c r="F22" s="473"/>
      <c r="G22" s="473"/>
      <c r="H22" s="473"/>
      <c r="I22" s="473"/>
      <c r="J22" s="473"/>
      <c r="K22" s="473"/>
      <c r="L22" s="473"/>
      <c r="M22" s="30"/>
    </row>
    <row r="23" spans="1:13">
      <c r="F23" s="19"/>
      <c r="J23" s="5"/>
      <c r="K23" s="13"/>
      <c r="L23" s="6" t="s">
        <v>15</v>
      </c>
      <c r="M23" s="30"/>
    </row>
    <row r="24" spans="1:13">
      <c r="F24" s="19"/>
      <c r="J24" s="31" t="s">
        <v>16</v>
      </c>
      <c r="K24" s="23"/>
      <c r="L24" s="32"/>
      <c r="M24" s="30"/>
    </row>
    <row r="25" spans="1:13">
      <c r="E25" s="17"/>
      <c r="F25" s="33"/>
      <c r="I25" s="34"/>
      <c r="J25" s="34"/>
      <c r="K25" s="35" t="s">
        <v>17</v>
      </c>
      <c r="L25" s="32"/>
      <c r="M25" s="30"/>
    </row>
    <row r="26" spans="1:13">
      <c r="A26" s="439"/>
      <c r="B26" s="439"/>
      <c r="C26" s="439"/>
      <c r="D26" s="439"/>
      <c r="E26" s="439"/>
      <c r="F26" s="439"/>
      <c r="G26" s="439"/>
      <c r="H26" s="439"/>
      <c r="I26" s="439"/>
      <c r="J26" s="36"/>
      <c r="K26" s="35" t="s">
        <v>18</v>
      </c>
      <c r="L26" s="37" t="s">
        <v>19</v>
      </c>
      <c r="M26" s="30"/>
    </row>
    <row r="27" spans="1:13">
      <c r="A27" s="439" t="s">
        <v>20</v>
      </c>
      <c r="B27" s="439"/>
      <c r="C27" s="439"/>
      <c r="D27" s="439"/>
      <c r="E27" s="439"/>
      <c r="F27" s="439"/>
      <c r="G27" s="439"/>
      <c r="H27" s="439"/>
      <c r="I27" s="439"/>
      <c r="J27" s="38" t="s">
        <v>21</v>
      </c>
      <c r="K27" s="113"/>
      <c r="L27" s="32"/>
      <c r="M27" s="30"/>
    </row>
    <row r="28" spans="1:13">
      <c r="D28" s="36"/>
      <c r="E28" s="36"/>
      <c r="F28" s="36"/>
      <c r="G28" s="39" t="s">
        <v>22</v>
      </c>
      <c r="H28" s="40"/>
      <c r="I28" s="41"/>
      <c r="J28" s="42"/>
      <c r="K28" s="32"/>
      <c r="L28" s="32"/>
      <c r="M28" s="30"/>
    </row>
    <row r="29" spans="1:13">
      <c r="D29" s="36"/>
      <c r="E29" s="36"/>
      <c r="F29" s="36"/>
      <c r="G29" s="465" t="s">
        <v>23</v>
      </c>
      <c r="H29" s="465"/>
      <c r="I29" s="114"/>
      <c r="J29" s="43"/>
      <c r="K29" s="32"/>
      <c r="L29" s="32"/>
      <c r="M29" s="30"/>
    </row>
    <row r="30" spans="1:13">
      <c r="A30" s="457"/>
      <c r="B30" s="457"/>
      <c r="C30" s="457"/>
      <c r="D30" s="457"/>
      <c r="E30" s="457"/>
      <c r="F30" s="457"/>
      <c r="G30" s="457"/>
      <c r="H30" s="457"/>
      <c r="I30" s="457"/>
      <c r="J30" s="44"/>
      <c r="K30" s="44"/>
      <c r="L30" s="45" t="s">
        <v>24</v>
      </c>
      <c r="M30" s="46"/>
    </row>
    <row r="31" spans="1:13" ht="27" customHeight="1">
      <c r="A31" s="441" t="s">
        <v>25</v>
      </c>
      <c r="B31" s="442"/>
      <c r="C31" s="442"/>
      <c r="D31" s="442"/>
      <c r="E31" s="442"/>
      <c r="F31" s="442"/>
      <c r="G31" s="445" t="s">
        <v>26</v>
      </c>
      <c r="H31" s="447" t="s">
        <v>27</v>
      </c>
      <c r="I31" s="449" t="s">
        <v>28</v>
      </c>
      <c r="J31" s="450"/>
      <c r="K31" s="451" t="s">
        <v>29</v>
      </c>
      <c r="L31" s="453" t="s">
        <v>30</v>
      </c>
      <c r="M31" s="46"/>
    </row>
    <row r="32" spans="1:13" ht="58.5" customHeight="1">
      <c r="A32" s="443"/>
      <c r="B32" s="444"/>
      <c r="C32" s="444"/>
      <c r="D32" s="444"/>
      <c r="E32" s="444"/>
      <c r="F32" s="444"/>
      <c r="G32" s="446"/>
      <c r="H32" s="448"/>
      <c r="I32" s="47" t="s">
        <v>31</v>
      </c>
      <c r="J32" s="48" t="s">
        <v>32</v>
      </c>
      <c r="K32" s="452"/>
      <c r="L32" s="454"/>
    </row>
    <row r="33" spans="1:15">
      <c r="A33" s="462" t="s">
        <v>33</v>
      </c>
      <c r="B33" s="463"/>
      <c r="C33" s="463"/>
      <c r="D33" s="463"/>
      <c r="E33" s="463"/>
      <c r="F33" s="464"/>
      <c r="G33" s="7">
        <v>2</v>
      </c>
      <c r="H33" s="8">
        <v>3</v>
      </c>
      <c r="I33" s="9" t="s">
        <v>34</v>
      </c>
      <c r="J33" s="10" t="s">
        <v>35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36</v>
      </c>
      <c r="H34" s="7">
        <v>1</v>
      </c>
      <c r="I34" s="115">
        <f>SUM(I35+I46+I65+I86+I93+I113+I139+I158+I168)</f>
        <v>1278915</v>
      </c>
      <c r="J34" s="115">
        <f>SUM(J35+J46+J65+J86+J93+J113+J139+J158+J168)</f>
        <v>1278915</v>
      </c>
      <c r="K34" s="116">
        <f>SUM(K35+K46+K65+K86+K93+K113+K139+K158+K168)</f>
        <v>1257963.2200000002</v>
      </c>
      <c r="L34" s="115">
        <f>SUM(L35+L46+L65+L86+L93+L113+L139+L158+L168)</f>
        <v>1257963.2200000002</v>
      </c>
      <c r="M34" s="53"/>
      <c r="N34" s="53"/>
      <c r="O34" s="53"/>
    </row>
    <row r="35" spans="1:15" ht="17.25" customHeight="1">
      <c r="A35" s="49">
        <v>2</v>
      </c>
      <c r="B35" s="54">
        <v>1</v>
      </c>
      <c r="C35" s="55"/>
      <c r="D35" s="56"/>
      <c r="E35" s="57"/>
      <c r="F35" s="58"/>
      <c r="G35" s="59" t="s">
        <v>37</v>
      </c>
      <c r="H35" s="7">
        <v>2</v>
      </c>
      <c r="I35" s="115">
        <f>SUM(I36+I42)</f>
        <v>784800</v>
      </c>
      <c r="J35" s="115">
        <f>SUM(J36+J42)</f>
        <v>784800</v>
      </c>
      <c r="K35" s="117">
        <f>SUM(K36+K42)</f>
        <v>780448.81</v>
      </c>
      <c r="L35" s="118">
        <f>SUM(L36+L42)</f>
        <v>780448.81</v>
      </c>
      <c r="M35"/>
    </row>
    <row r="36" spans="1:15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38</v>
      </c>
      <c r="H36" s="7">
        <v>3</v>
      </c>
      <c r="I36" s="115">
        <f>SUM(I37)</f>
        <v>772700</v>
      </c>
      <c r="J36" s="115">
        <f>SUM(J37)</f>
        <v>772700</v>
      </c>
      <c r="K36" s="116">
        <f>SUM(K37)</f>
        <v>769200</v>
      </c>
      <c r="L36" s="115">
        <f>SUM(L37)</f>
        <v>769200</v>
      </c>
    </row>
    <row r="37" spans="1:15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38</v>
      </c>
      <c r="H37" s="7">
        <v>4</v>
      </c>
      <c r="I37" s="115">
        <f>SUM(I38+I40)</f>
        <v>772700</v>
      </c>
      <c r="J37" s="115">
        <f t="shared" ref="J37:L38" si="0">SUM(J38)</f>
        <v>772700</v>
      </c>
      <c r="K37" s="115">
        <f t="shared" si="0"/>
        <v>769200</v>
      </c>
      <c r="L37" s="115">
        <f t="shared" si="0"/>
        <v>769200</v>
      </c>
    </row>
    <row r="38" spans="1:15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39</v>
      </c>
      <c r="H38" s="7">
        <v>5</v>
      </c>
      <c r="I38" s="116">
        <f>SUM(I39)</f>
        <v>772700</v>
      </c>
      <c r="J38" s="116">
        <f t="shared" si="0"/>
        <v>772700</v>
      </c>
      <c r="K38" s="116">
        <f t="shared" si="0"/>
        <v>769200</v>
      </c>
      <c r="L38" s="116">
        <f t="shared" si="0"/>
        <v>769200</v>
      </c>
    </row>
    <row r="39" spans="1:15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39</v>
      </c>
      <c r="H39" s="7">
        <v>6</v>
      </c>
      <c r="I39" s="119">
        <v>772700</v>
      </c>
      <c r="J39" s="120">
        <v>772700</v>
      </c>
      <c r="K39" s="120">
        <v>769200</v>
      </c>
      <c r="L39" s="120">
        <v>769200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40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40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41</v>
      </c>
      <c r="H42" s="7">
        <v>9</v>
      </c>
      <c r="I42" s="116">
        <f t="shared" ref="I42:L44" si="1">I43</f>
        <v>12100</v>
      </c>
      <c r="J42" s="115">
        <f t="shared" si="1"/>
        <v>12100</v>
      </c>
      <c r="K42" s="116">
        <f t="shared" si="1"/>
        <v>11248.81</v>
      </c>
      <c r="L42" s="115">
        <f t="shared" si="1"/>
        <v>11248.81</v>
      </c>
    </row>
    <row r="43" spans="1:15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41</v>
      </c>
      <c r="H43" s="7">
        <v>10</v>
      </c>
      <c r="I43" s="116">
        <f t="shared" si="1"/>
        <v>12100</v>
      </c>
      <c r="J43" s="115">
        <f t="shared" si="1"/>
        <v>12100</v>
      </c>
      <c r="K43" s="115">
        <f t="shared" si="1"/>
        <v>11248.81</v>
      </c>
      <c r="L43" s="115">
        <f t="shared" si="1"/>
        <v>11248.81</v>
      </c>
    </row>
    <row r="44" spans="1:15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41</v>
      </c>
      <c r="H44" s="7">
        <v>11</v>
      </c>
      <c r="I44" s="115">
        <f t="shared" si="1"/>
        <v>12100</v>
      </c>
      <c r="J44" s="115">
        <f t="shared" si="1"/>
        <v>12100</v>
      </c>
      <c r="K44" s="115">
        <f t="shared" si="1"/>
        <v>11248.81</v>
      </c>
      <c r="L44" s="115">
        <f t="shared" si="1"/>
        <v>11248.81</v>
      </c>
    </row>
    <row r="45" spans="1:15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41</v>
      </c>
      <c r="H45" s="7">
        <v>12</v>
      </c>
      <c r="I45" s="121">
        <v>12100</v>
      </c>
      <c r="J45" s="120">
        <v>12100</v>
      </c>
      <c r="K45" s="120">
        <v>11248.81</v>
      </c>
      <c r="L45" s="120">
        <v>11248.81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42</v>
      </c>
      <c r="H46" s="7">
        <v>13</v>
      </c>
      <c r="I46" s="122">
        <f t="shared" ref="I46:L48" si="2">I47</f>
        <v>480615</v>
      </c>
      <c r="J46" s="123">
        <f t="shared" si="2"/>
        <v>480615</v>
      </c>
      <c r="K46" s="122">
        <f t="shared" si="2"/>
        <v>464014.41000000003</v>
      </c>
      <c r="L46" s="122">
        <f t="shared" si="2"/>
        <v>464014.41000000003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42</v>
      </c>
      <c r="H47" s="7">
        <v>14</v>
      </c>
      <c r="I47" s="115">
        <f t="shared" si="2"/>
        <v>480615</v>
      </c>
      <c r="J47" s="116">
        <f t="shared" si="2"/>
        <v>480615</v>
      </c>
      <c r="K47" s="115">
        <f t="shared" si="2"/>
        <v>464014.41000000003</v>
      </c>
      <c r="L47" s="116">
        <f t="shared" si="2"/>
        <v>464014.41000000003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42</v>
      </c>
      <c r="H48" s="7">
        <v>15</v>
      </c>
      <c r="I48" s="115">
        <f t="shared" si="2"/>
        <v>480615</v>
      </c>
      <c r="J48" s="116">
        <f t="shared" si="2"/>
        <v>480615</v>
      </c>
      <c r="K48" s="118">
        <f t="shared" si="2"/>
        <v>464014.41000000003</v>
      </c>
      <c r="L48" s="118">
        <f t="shared" si="2"/>
        <v>464014.41000000003</v>
      </c>
    </row>
    <row r="49" spans="1:13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42</v>
      </c>
      <c r="H49" s="7">
        <v>16</v>
      </c>
      <c r="I49" s="124">
        <f>SUM(I50:I64)</f>
        <v>480615</v>
      </c>
      <c r="J49" s="124">
        <f>SUM(J50:J64)</f>
        <v>480615</v>
      </c>
      <c r="K49" s="125">
        <f>SUM(K50:K64)</f>
        <v>464014.41000000003</v>
      </c>
      <c r="L49" s="125">
        <f>SUM(L50:L64)</f>
        <v>464014.41000000003</v>
      </c>
    </row>
    <row r="50" spans="1:13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43</v>
      </c>
      <c r="H50" s="7">
        <v>17</v>
      </c>
      <c r="I50" s="120">
        <v>8810</v>
      </c>
      <c r="J50" s="120">
        <v>8810</v>
      </c>
      <c r="K50" s="120">
        <v>8749</v>
      </c>
      <c r="L50" s="120">
        <v>8749</v>
      </c>
    </row>
    <row r="51" spans="1:13" ht="25.5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44</v>
      </c>
      <c r="H51" s="7">
        <v>18</v>
      </c>
      <c r="I51" s="120">
        <v>800</v>
      </c>
      <c r="J51" s="120">
        <v>800</v>
      </c>
      <c r="K51" s="120">
        <v>798.67</v>
      </c>
      <c r="L51" s="120">
        <v>798.67</v>
      </c>
      <c r="M51"/>
    </row>
    <row r="52" spans="1:13" ht="25.5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45</v>
      </c>
      <c r="H52" s="7">
        <v>19</v>
      </c>
      <c r="I52" s="120">
        <v>3000</v>
      </c>
      <c r="J52" s="120">
        <v>3000</v>
      </c>
      <c r="K52" s="120">
        <v>3000</v>
      </c>
      <c r="L52" s="120">
        <v>3000</v>
      </c>
      <c r="M52"/>
    </row>
    <row r="53" spans="1:13" ht="25.5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46</v>
      </c>
      <c r="H53" s="7">
        <v>20</v>
      </c>
      <c r="I53" s="120">
        <v>45500</v>
      </c>
      <c r="J53" s="120">
        <v>45500</v>
      </c>
      <c r="K53" s="120">
        <v>42869.31</v>
      </c>
      <c r="L53" s="120">
        <v>42869.31</v>
      </c>
      <c r="M53"/>
    </row>
    <row r="54" spans="1:13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47</v>
      </c>
      <c r="H54" s="7">
        <v>21</v>
      </c>
      <c r="I54" s="120">
        <v>0</v>
      </c>
      <c r="J54" s="120">
        <v>0</v>
      </c>
      <c r="K54" s="120">
        <v>0</v>
      </c>
      <c r="L54" s="120">
        <v>0</v>
      </c>
      <c r="M54"/>
    </row>
    <row r="55" spans="1:13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48</v>
      </c>
      <c r="H55" s="7">
        <v>22</v>
      </c>
      <c r="I55" s="121">
        <v>1700</v>
      </c>
      <c r="J55" s="120">
        <v>1700</v>
      </c>
      <c r="K55" s="120">
        <v>1695.37</v>
      </c>
      <c r="L55" s="120">
        <v>1695.37</v>
      </c>
    </row>
    <row r="56" spans="1:13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49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  <c r="M56"/>
    </row>
    <row r="57" spans="1:13" ht="25.5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50</v>
      </c>
      <c r="H57" s="7">
        <v>24</v>
      </c>
      <c r="I57" s="121">
        <v>12300</v>
      </c>
      <c r="J57" s="121">
        <v>12300</v>
      </c>
      <c r="K57" s="121">
        <v>12300</v>
      </c>
      <c r="L57" s="121">
        <v>12300</v>
      </c>
      <c r="M57"/>
    </row>
    <row r="58" spans="1:13" ht="25.5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51</v>
      </c>
      <c r="H58" s="7">
        <v>25</v>
      </c>
      <c r="I58" s="121">
        <v>38400</v>
      </c>
      <c r="J58" s="120">
        <v>38400</v>
      </c>
      <c r="K58" s="120">
        <v>30468.34</v>
      </c>
      <c r="L58" s="120">
        <v>30468.34</v>
      </c>
      <c r="M58"/>
    </row>
    <row r="59" spans="1:13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52</v>
      </c>
      <c r="H59" s="7">
        <v>26</v>
      </c>
      <c r="I59" s="121">
        <v>480</v>
      </c>
      <c r="J59" s="120">
        <v>480</v>
      </c>
      <c r="K59" s="120">
        <v>471.58</v>
      </c>
      <c r="L59" s="120">
        <v>471.58</v>
      </c>
    </row>
    <row r="60" spans="1:13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53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  <c r="M60"/>
    </row>
    <row r="61" spans="1:13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54</v>
      </c>
      <c r="H61" s="7">
        <v>28</v>
      </c>
      <c r="I61" s="121">
        <v>51600</v>
      </c>
      <c r="J61" s="120">
        <v>51600</v>
      </c>
      <c r="K61" s="120">
        <v>51600</v>
      </c>
      <c r="L61" s="120">
        <v>51600</v>
      </c>
    </row>
    <row r="62" spans="1:13" ht="25.5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55</v>
      </c>
      <c r="H62" s="7">
        <v>29</v>
      </c>
      <c r="I62" s="121">
        <v>1000</v>
      </c>
      <c r="J62" s="120">
        <v>1000</v>
      </c>
      <c r="K62" s="120">
        <v>986.58</v>
      </c>
      <c r="L62" s="120">
        <v>986.58</v>
      </c>
      <c r="M62"/>
    </row>
    <row r="63" spans="1:13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56</v>
      </c>
      <c r="H63" s="7">
        <v>30</v>
      </c>
      <c r="I63" s="121">
        <v>0</v>
      </c>
      <c r="J63" s="120">
        <v>0</v>
      </c>
      <c r="K63" s="120">
        <v>0</v>
      </c>
      <c r="L63" s="120">
        <v>0</v>
      </c>
    </row>
    <row r="64" spans="1:13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57</v>
      </c>
      <c r="H64" s="7">
        <v>31</v>
      </c>
      <c r="I64" s="121">
        <v>317025</v>
      </c>
      <c r="J64" s="120">
        <v>317025</v>
      </c>
      <c r="K64" s="120">
        <v>311075.56</v>
      </c>
      <c r="L64" s="120">
        <v>311075.56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58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59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60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60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61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62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  <c r="M70"/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63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64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  <c r="M72"/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64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  <c r="M73"/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61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62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  <c r="M75"/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63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65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  <c r="M77"/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66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  <c r="M78"/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67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68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69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70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70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70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70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71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72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72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72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73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74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75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76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77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77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77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78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  <c r="M97"/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79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  <c r="M98"/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80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80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80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81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  <c r="M102"/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82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  <c r="M103"/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83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  <c r="M104"/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84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  <c r="M105"/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84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  <c r="M106"/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84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  <c r="M107"/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85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M108"/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86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  <c r="M109"/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86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  <c r="M110"/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86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  <c r="M111"/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87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3" hidden="1">
      <c r="A113" s="83">
        <v>2</v>
      </c>
      <c r="B113" s="49">
        <v>6</v>
      </c>
      <c r="C113" s="50"/>
      <c r="D113" s="51"/>
      <c r="E113" s="49"/>
      <c r="F113" s="85"/>
      <c r="G113" s="88" t="s">
        <v>88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3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89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3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89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3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89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3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90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3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91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3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92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  <c r="M119"/>
    </row>
    <row r="120" spans="1:13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92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  <c r="M120"/>
    </row>
    <row r="121" spans="1:13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92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  <c r="M121"/>
    </row>
    <row r="122" spans="1:13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92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  <c r="M122"/>
    </row>
    <row r="123" spans="1:13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93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  <c r="M123"/>
    </row>
    <row r="124" spans="1:13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93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  <c r="M124"/>
    </row>
    <row r="125" spans="1:13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93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  <c r="M125"/>
    </row>
    <row r="126" spans="1:13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93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  <c r="M126"/>
    </row>
    <row r="127" spans="1:13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94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  <c r="M127"/>
    </row>
    <row r="128" spans="1:13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94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  <c r="M128"/>
    </row>
    <row r="129" spans="1:13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94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  <c r="M129"/>
    </row>
    <row r="130" spans="1:13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94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  <c r="M130"/>
    </row>
    <row r="131" spans="1:13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95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  <c r="M131"/>
    </row>
    <row r="132" spans="1:13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95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  <c r="M132"/>
    </row>
    <row r="133" spans="1:13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95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  <c r="M133"/>
    </row>
    <row r="134" spans="1:13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96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  <c r="M134"/>
    </row>
    <row r="135" spans="1:13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97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  <c r="M135"/>
    </row>
    <row r="136" spans="1:13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97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  <c r="M136"/>
    </row>
    <row r="137" spans="1:13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97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  <c r="M137"/>
    </row>
    <row r="138" spans="1:13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97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  <c r="M138"/>
    </row>
    <row r="139" spans="1:13">
      <c r="A139" s="83">
        <v>2</v>
      </c>
      <c r="B139" s="49">
        <v>7</v>
      </c>
      <c r="C139" s="49"/>
      <c r="D139" s="50"/>
      <c r="E139" s="50"/>
      <c r="F139" s="52"/>
      <c r="G139" s="51" t="s">
        <v>98</v>
      </c>
      <c r="H139" s="90">
        <v>106</v>
      </c>
      <c r="I139" s="116">
        <f>SUM(I140+I145+I153)</f>
        <v>13500</v>
      </c>
      <c r="J139" s="127">
        <f>SUM(J140+J145+J153)</f>
        <v>13500</v>
      </c>
      <c r="K139" s="116">
        <f>SUM(K140+K145+K153)</f>
        <v>13500</v>
      </c>
      <c r="L139" s="115">
        <f>SUM(L140+L145+L153)</f>
        <v>13500</v>
      </c>
    </row>
    <row r="140" spans="1:13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99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3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99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3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99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3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100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3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101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3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102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  <c r="M145"/>
    </row>
    <row r="146" spans="1:13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103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  <c r="M146"/>
    </row>
    <row r="147" spans="1:13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103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  <c r="M147"/>
    </row>
    <row r="148" spans="1:13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104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3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105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3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106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3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106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3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106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3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107</v>
      </c>
      <c r="H153" s="90">
        <v>120</v>
      </c>
      <c r="I153" s="116">
        <f t="shared" ref="I153:L154" si="15">I154</f>
        <v>13500</v>
      </c>
      <c r="J153" s="127">
        <f t="shared" si="15"/>
        <v>13500</v>
      </c>
      <c r="K153" s="116">
        <f t="shared" si="15"/>
        <v>13500</v>
      </c>
      <c r="L153" s="115">
        <f t="shared" si="15"/>
        <v>13500</v>
      </c>
    </row>
    <row r="154" spans="1:13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107</v>
      </c>
      <c r="H154" s="90">
        <v>121</v>
      </c>
      <c r="I154" s="125">
        <f t="shared" si="15"/>
        <v>13500</v>
      </c>
      <c r="J154" s="133">
        <f t="shared" si="15"/>
        <v>13500</v>
      </c>
      <c r="K154" s="125">
        <f t="shared" si="15"/>
        <v>13500</v>
      </c>
      <c r="L154" s="124">
        <f t="shared" si="15"/>
        <v>13500</v>
      </c>
    </row>
    <row r="155" spans="1:13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107</v>
      </c>
      <c r="H155" s="90">
        <v>122</v>
      </c>
      <c r="I155" s="116">
        <f>SUM(I156:I157)</f>
        <v>13500</v>
      </c>
      <c r="J155" s="127">
        <f>SUM(J156:J157)</f>
        <v>13500</v>
      </c>
      <c r="K155" s="116">
        <f>SUM(K156:K157)</f>
        <v>13500</v>
      </c>
      <c r="L155" s="115">
        <f>SUM(L156:L157)</f>
        <v>13500</v>
      </c>
    </row>
    <row r="156" spans="1:13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108</v>
      </c>
      <c r="H156" s="90">
        <v>123</v>
      </c>
      <c r="I156" s="135">
        <v>13500</v>
      </c>
      <c r="J156" s="135">
        <v>13500</v>
      </c>
      <c r="K156" s="135">
        <v>13500</v>
      </c>
      <c r="L156" s="135">
        <v>13500</v>
      </c>
    </row>
    <row r="157" spans="1:13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109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3" hidden="1">
      <c r="A158" s="83">
        <v>2</v>
      </c>
      <c r="B158" s="83">
        <v>8</v>
      </c>
      <c r="C158" s="49"/>
      <c r="D158" s="66"/>
      <c r="E158" s="54"/>
      <c r="F158" s="92"/>
      <c r="G158" s="59" t="s">
        <v>110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3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110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3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111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111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112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113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  <c r="M163"/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114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115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115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115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116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  <c r="M168"/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117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117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  <c r="M170"/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117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  <c r="M171"/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117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  <c r="M172"/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118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  <c r="M173"/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119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  <c r="M174"/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119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  <c r="M175"/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120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  <c r="M176"/>
    </row>
    <row r="177" spans="1:13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121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  <c r="M177"/>
    </row>
    <row r="178" spans="1:13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122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  <c r="M178"/>
    </row>
    <row r="179" spans="1:13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123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  <c r="M179"/>
    </row>
    <row r="180" spans="1:13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124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  <c r="M180"/>
    </row>
    <row r="181" spans="1:13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125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  <c r="M181"/>
    </row>
    <row r="182" spans="1:13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126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  <c r="M182"/>
    </row>
    <row r="183" spans="1:13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127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  <c r="M183"/>
    </row>
    <row r="184" spans="1:13" ht="76.5" customHeight="1">
      <c r="A184" s="49">
        <v>3</v>
      </c>
      <c r="B184" s="51"/>
      <c r="C184" s="49"/>
      <c r="D184" s="50"/>
      <c r="E184" s="50"/>
      <c r="F184" s="52"/>
      <c r="G184" s="88" t="s">
        <v>128</v>
      </c>
      <c r="H184" s="90">
        <v>151</v>
      </c>
      <c r="I184" s="115">
        <f>SUM(I185+I238+I303)</f>
        <v>666100</v>
      </c>
      <c r="J184" s="127">
        <f>SUM(J185+J238+J303)</f>
        <v>666100</v>
      </c>
      <c r="K184" s="116">
        <f>SUM(K185+K238+K303)</f>
        <v>666020.87</v>
      </c>
      <c r="L184" s="115">
        <f>SUM(L185+L238+L303)</f>
        <v>666020.87</v>
      </c>
      <c r="M184"/>
    </row>
    <row r="185" spans="1:13" ht="25.5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129</v>
      </c>
      <c r="H185" s="90">
        <v>152</v>
      </c>
      <c r="I185" s="115">
        <f>SUM(I186+I209+I216+I228+I232)</f>
        <v>666100</v>
      </c>
      <c r="J185" s="122">
        <f>SUM(J186+J209+J216+J228+J232)</f>
        <v>666100</v>
      </c>
      <c r="K185" s="122">
        <f>SUM(K186+K209+K216+K228+K232)</f>
        <v>666020.87</v>
      </c>
      <c r="L185" s="122">
        <f>SUM(L186+L209+L216+L228+L232)</f>
        <v>666020.87</v>
      </c>
      <c r="M185"/>
    </row>
    <row r="186" spans="1:13" ht="25.5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130</v>
      </c>
      <c r="H186" s="90">
        <v>153</v>
      </c>
      <c r="I186" s="122">
        <f>SUM(I187+I190+I195+I201+I206)</f>
        <v>662600</v>
      </c>
      <c r="J186" s="127">
        <f>SUM(J187+J190+J195+J201+J206)</f>
        <v>662600</v>
      </c>
      <c r="K186" s="116">
        <f>SUM(K187+K190+K195+K201+K206)</f>
        <v>662520.87</v>
      </c>
      <c r="L186" s="115">
        <f>SUM(L187+L190+L195+L201+L206)</f>
        <v>662520.87</v>
      </c>
      <c r="M186"/>
    </row>
    <row r="187" spans="1:13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131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3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131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3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131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3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132</v>
      </c>
      <c r="H190" s="90">
        <v>157</v>
      </c>
      <c r="I190" s="122">
        <f>I191</f>
        <v>614300</v>
      </c>
      <c r="J190" s="128">
        <f>J191</f>
        <v>614300</v>
      </c>
      <c r="K190" s="123">
        <f>K191</f>
        <v>614265.87</v>
      </c>
      <c r="L190" s="122">
        <f>L191</f>
        <v>614265.87</v>
      </c>
    </row>
    <row r="191" spans="1:13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132</v>
      </c>
      <c r="H191" s="90">
        <v>158</v>
      </c>
      <c r="I191" s="115">
        <f>SUM(I192:I194)</f>
        <v>614300</v>
      </c>
      <c r="J191" s="127">
        <f>SUM(J192:J194)</f>
        <v>614300</v>
      </c>
      <c r="K191" s="116">
        <f>SUM(K192:K194)</f>
        <v>614265.87</v>
      </c>
      <c r="L191" s="115">
        <f>SUM(L192:L194)</f>
        <v>614265.87</v>
      </c>
    </row>
    <row r="192" spans="1:13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133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3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134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3" ht="25.5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135</v>
      </c>
      <c r="H194" s="90">
        <v>161</v>
      </c>
      <c r="I194" s="119">
        <v>614300</v>
      </c>
      <c r="J194" s="119">
        <v>614300</v>
      </c>
      <c r="K194" s="119">
        <v>614265.87</v>
      </c>
      <c r="L194" s="139">
        <v>614265.87</v>
      </c>
      <c r="M194"/>
    </row>
    <row r="195" spans="1:13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136</v>
      </c>
      <c r="H195" s="90">
        <v>162</v>
      </c>
      <c r="I195" s="115">
        <f>I196</f>
        <v>48300</v>
      </c>
      <c r="J195" s="127">
        <f>J196</f>
        <v>48300</v>
      </c>
      <c r="K195" s="116">
        <f>K196</f>
        <v>48255</v>
      </c>
      <c r="L195" s="115">
        <f>L196</f>
        <v>48255</v>
      </c>
    </row>
    <row r="196" spans="1:13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136</v>
      </c>
      <c r="H196" s="90">
        <v>163</v>
      </c>
      <c r="I196" s="115">
        <f>SUM(I197:I200)</f>
        <v>48300</v>
      </c>
      <c r="J196" s="115">
        <f>SUM(J197:J200)</f>
        <v>48300</v>
      </c>
      <c r="K196" s="115">
        <f>SUM(K197:K200)</f>
        <v>48255</v>
      </c>
      <c r="L196" s="115">
        <f>SUM(L197:L200)</f>
        <v>48255</v>
      </c>
    </row>
    <row r="197" spans="1:13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137</v>
      </c>
      <c r="H197" s="90">
        <v>164</v>
      </c>
      <c r="I197" s="121">
        <v>42800</v>
      </c>
      <c r="J197" s="121">
        <v>42800</v>
      </c>
      <c r="K197" s="121">
        <v>42800</v>
      </c>
      <c r="L197" s="139">
        <v>42800</v>
      </c>
    </row>
    <row r="198" spans="1:13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138</v>
      </c>
      <c r="H198" s="90">
        <v>165</v>
      </c>
      <c r="I198" s="119">
        <v>3000</v>
      </c>
      <c r="J198" s="121">
        <v>3000</v>
      </c>
      <c r="K198" s="121">
        <v>3000</v>
      </c>
      <c r="L198" s="121">
        <v>3000</v>
      </c>
    </row>
    <row r="199" spans="1:13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139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3" ht="26.25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140</v>
      </c>
      <c r="H200" s="90">
        <v>167</v>
      </c>
      <c r="I200" s="140">
        <v>2500</v>
      </c>
      <c r="J200" s="141">
        <v>2500</v>
      </c>
      <c r="K200" s="121">
        <v>2455</v>
      </c>
      <c r="L200" s="121">
        <v>2455</v>
      </c>
      <c r="M200"/>
    </row>
    <row r="201" spans="1:13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141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3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141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3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142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3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143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  <c r="M204"/>
    </row>
    <row r="205" spans="1:13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144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3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145</v>
      </c>
      <c r="H206" s="90">
        <v>173</v>
      </c>
      <c r="I206" s="115">
        <f t="shared" ref="I206:L207" si="19">I207</f>
        <v>0</v>
      </c>
      <c r="J206" s="127">
        <f t="shared" si="19"/>
        <v>0</v>
      </c>
      <c r="K206" s="116">
        <f t="shared" si="19"/>
        <v>0</v>
      </c>
      <c r="L206" s="115">
        <f t="shared" si="19"/>
        <v>0</v>
      </c>
      <c r="M206"/>
    </row>
    <row r="207" spans="1:13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145</v>
      </c>
      <c r="H207" s="90">
        <v>174</v>
      </c>
      <c r="I207" s="116">
        <f t="shared" si="19"/>
        <v>0</v>
      </c>
      <c r="J207" s="116">
        <f t="shared" si="19"/>
        <v>0</v>
      </c>
      <c r="K207" s="116">
        <f t="shared" si="19"/>
        <v>0</v>
      </c>
      <c r="L207" s="116">
        <f t="shared" si="19"/>
        <v>0</v>
      </c>
      <c r="M207"/>
    </row>
    <row r="208" spans="1:13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145</v>
      </c>
      <c r="H208" s="90">
        <v>175</v>
      </c>
      <c r="I208" s="119">
        <v>0</v>
      </c>
      <c r="J208" s="121">
        <v>0</v>
      </c>
      <c r="K208" s="121">
        <v>0</v>
      </c>
      <c r="L208" s="121">
        <v>0</v>
      </c>
      <c r="M208"/>
    </row>
    <row r="209" spans="1:15" ht="25.5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146</v>
      </c>
      <c r="H209" s="90">
        <v>176</v>
      </c>
      <c r="I209" s="115">
        <f t="shared" ref="I209:L210" si="20">I210</f>
        <v>3500</v>
      </c>
      <c r="J209" s="129">
        <f t="shared" si="20"/>
        <v>3500</v>
      </c>
      <c r="K209" s="117">
        <f t="shared" si="20"/>
        <v>3500</v>
      </c>
      <c r="L209" s="118">
        <f t="shared" si="20"/>
        <v>3500</v>
      </c>
      <c r="M209"/>
    </row>
    <row r="210" spans="1:15" ht="25.5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146</v>
      </c>
      <c r="H210" s="90">
        <v>177</v>
      </c>
      <c r="I210" s="122">
        <f t="shared" si="20"/>
        <v>3500</v>
      </c>
      <c r="J210" s="127">
        <f t="shared" si="20"/>
        <v>3500</v>
      </c>
      <c r="K210" s="116">
        <f t="shared" si="20"/>
        <v>3500</v>
      </c>
      <c r="L210" s="115">
        <f t="shared" si="20"/>
        <v>3500</v>
      </c>
      <c r="M210"/>
    </row>
    <row r="211" spans="1:15" ht="25.5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146</v>
      </c>
      <c r="H211" s="90">
        <v>178</v>
      </c>
      <c r="I211" s="115">
        <f>SUM(I212:I215)</f>
        <v>3500</v>
      </c>
      <c r="J211" s="128">
        <f>SUM(J212:J215)</f>
        <v>3500</v>
      </c>
      <c r="K211" s="123">
        <f>SUM(K212:K215)</f>
        <v>3500</v>
      </c>
      <c r="L211" s="122">
        <f>SUM(L212:L215)</f>
        <v>3500</v>
      </c>
      <c r="M211"/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147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  <c r="M212"/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148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149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  <c r="M214"/>
    </row>
    <row r="215" spans="1:15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150</v>
      </c>
      <c r="H215" s="90">
        <v>182</v>
      </c>
      <c r="I215" s="121">
        <v>3500</v>
      </c>
      <c r="J215" s="121">
        <v>3500</v>
      </c>
      <c r="K215" s="121">
        <v>3500</v>
      </c>
      <c r="L215" s="139">
        <v>3500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151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152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  <c r="M217"/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152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  <c r="M218"/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152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  <c r="M219"/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153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153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154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155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  <c r="M223"/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156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3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157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  <c r="M225"/>
    </row>
    <row r="226" spans="1:13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158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3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153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3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159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  <c r="M228"/>
    </row>
    <row r="229" spans="1:13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159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  <c r="M229"/>
    </row>
    <row r="230" spans="1:13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160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  <c r="M230"/>
    </row>
    <row r="231" spans="1:13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160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  <c r="M231"/>
    </row>
    <row r="232" spans="1:13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161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  <c r="M232"/>
    </row>
    <row r="233" spans="1:13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161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  <c r="M233"/>
    </row>
    <row r="234" spans="1:13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161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  <c r="M234"/>
    </row>
    <row r="235" spans="1:13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162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3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163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3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164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  <c r="M237"/>
    </row>
    <row r="238" spans="1:13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165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  <c r="M238"/>
    </row>
    <row r="239" spans="1:13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166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  <c r="M239"/>
    </row>
    <row r="240" spans="1:13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167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3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168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3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168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3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169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3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170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3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171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3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172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3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173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3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174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3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175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3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175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3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176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  <c r="M251"/>
    </row>
    <row r="252" spans="1:13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177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  <c r="M252"/>
    </row>
    <row r="253" spans="1:13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178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  <c r="M253"/>
    </row>
    <row r="254" spans="1:13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178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  <c r="M254"/>
    </row>
    <row r="255" spans="1:13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179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  <c r="M255"/>
    </row>
    <row r="256" spans="1:13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180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  <c r="M256"/>
    </row>
    <row r="257" spans="1:13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181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3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181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3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182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  <c r="M259"/>
    </row>
    <row r="260" spans="1:13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183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  <c r="M260"/>
    </row>
    <row r="261" spans="1:13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184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3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184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3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184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3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185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3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185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3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185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3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186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3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186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3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187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  <c r="M269"/>
    </row>
    <row r="270" spans="1:13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188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  <c r="M270"/>
    </row>
    <row r="271" spans="1:13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189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  <c r="M271"/>
    </row>
    <row r="272" spans="1:13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190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3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168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3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168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3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191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3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170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3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171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3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172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3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173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3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192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3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193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  <c r="M281"/>
    </row>
    <row r="282" spans="1:13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193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  <c r="M282"/>
    </row>
    <row r="283" spans="1:13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194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  <c r="M283"/>
    </row>
    <row r="284" spans="1:13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195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  <c r="M284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196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  <c r="M285"/>
    </row>
    <row r="286" spans="1:13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196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  <c r="M286"/>
    </row>
    <row r="287" spans="1:13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197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  <c r="M287"/>
    </row>
    <row r="288" spans="1:13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198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  <c r="M288"/>
    </row>
    <row r="289" spans="1:13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199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3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199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3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200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  <c r="M291"/>
    </row>
    <row r="292" spans="1:13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201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  <c r="M292"/>
    </row>
    <row r="293" spans="1:13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202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3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202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3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202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3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185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3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185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3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185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3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186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3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186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3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187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  <c r="M301"/>
    </row>
    <row r="302" spans="1:13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188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  <c r="M302"/>
    </row>
    <row r="303" spans="1:13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203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  <c r="M303"/>
    </row>
    <row r="304" spans="1:13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204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  <c r="M304"/>
    </row>
    <row r="305" spans="1:13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190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3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168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3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168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3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191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3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170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3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171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3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172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3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173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3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192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3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205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3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205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3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206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  <c r="M316"/>
    </row>
    <row r="317" spans="1:13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207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3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208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  <c r="M318"/>
    </row>
    <row r="319" spans="1:13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208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  <c r="M319"/>
    </row>
    <row r="320" spans="1:13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209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  <c r="M320"/>
    </row>
    <row r="321" spans="1:13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210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  <c r="M321"/>
    </row>
    <row r="322" spans="1:13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211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3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211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3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212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3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213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3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214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3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214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3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215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3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185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3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185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3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185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3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216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3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216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3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217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  <c r="M334"/>
    </row>
    <row r="335" spans="1:13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218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  <c r="M335"/>
    </row>
    <row r="336" spans="1:13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219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  <c r="M336"/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167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167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168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191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170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171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172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173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192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205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205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206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  <c r="M348"/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207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208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  <c r="M350"/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208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  <c r="M351"/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209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  <c r="M352"/>
    </row>
    <row r="353" spans="1:13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210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  <c r="M353"/>
    </row>
    <row r="354" spans="1:13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211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3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211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3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212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3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220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3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214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3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214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3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214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3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185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3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185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3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185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3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216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3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216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3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217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  <c r="M366"/>
    </row>
    <row r="367" spans="1:13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218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  <c r="M367"/>
    </row>
    <row r="368" spans="1:13">
      <c r="A368" s="102"/>
      <c r="B368" s="102"/>
      <c r="C368" s="103"/>
      <c r="D368" s="104"/>
      <c r="E368" s="105"/>
      <c r="F368" s="106"/>
      <c r="G368" s="107" t="s">
        <v>221</v>
      </c>
      <c r="H368" s="90">
        <v>335</v>
      </c>
      <c r="I368" s="130">
        <f>SUM(I34+I184)</f>
        <v>1945015</v>
      </c>
      <c r="J368" s="130">
        <f>SUM(J34+J184)</f>
        <v>1945015</v>
      </c>
      <c r="K368" s="130">
        <f>SUM(K34+K184)</f>
        <v>1923984.0900000003</v>
      </c>
      <c r="L368" s="130">
        <f>SUM(L34+L184)</f>
        <v>1923984.0900000003</v>
      </c>
    </row>
    <row r="369" spans="1:12">
      <c r="G369" s="53"/>
      <c r="H369" s="7"/>
      <c r="I369" s="108"/>
      <c r="J369" s="109"/>
      <c r="K369" s="109"/>
      <c r="L369" s="109"/>
    </row>
    <row r="370" spans="1:12">
      <c r="A370" s="148"/>
      <c r="B370" s="148"/>
      <c r="C370" s="148"/>
      <c r="D370" s="455" t="s">
        <v>222</v>
      </c>
      <c r="E370" s="455"/>
      <c r="F370" s="455"/>
      <c r="G370" s="455"/>
      <c r="H370" s="110"/>
      <c r="I370" s="111"/>
      <c r="J370" s="109"/>
      <c r="K370" s="455" t="s">
        <v>223</v>
      </c>
      <c r="L370" s="455"/>
    </row>
    <row r="371" spans="1:12" ht="18.75" customHeight="1">
      <c r="A371" s="147" t="s">
        <v>224</v>
      </c>
      <c r="B371" s="147"/>
      <c r="C371" s="147"/>
      <c r="D371" s="147"/>
      <c r="E371" s="147"/>
      <c r="F371" s="147"/>
      <c r="G371" s="147"/>
      <c r="H371" s="36"/>
      <c r="I371" s="18" t="s">
        <v>225</v>
      </c>
      <c r="K371" s="440" t="s">
        <v>226</v>
      </c>
      <c r="L371" s="440"/>
    </row>
    <row r="372" spans="1:12" ht="15.75" customHeight="1">
      <c r="D372" s="36" t="s">
        <v>495</v>
      </c>
      <c r="I372" s="14"/>
      <c r="K372" s="14"/>
      <c r="L372" s="14"/>
    </row>
    <row r="373" spans="1:12" ht="15.75" customHeight="1">
      <c r="A373" s="148"/>
      <c r="B373" s="148"/>
      <c r="C373" s="148"/>
      <c r="D373" s="455" t="s">
        <v>429</v>
      </c>
      <c r="E373" s="455"/>
      <c r="F373" s="455"/>
      <c r="G373" s="455"/>
      <c r="I373" s="14"/>
      <c r="K373" s="455" t="s">
        <v>228</v>
      </c>
      <c r="L373" s="455"/>
    </row>
    <row r="374" spans="1:12" ht="24.75" customHeight="1">
      <c r="A374" s="456" t="s">
        <v>229</v>
      </c>
      <c r="B374" s="456"/>
      <c r="C374" s="456"/>
      <c r="D374" s="456"/>
      <c r="E374" s="456"/>
      <c r="F374" s="456"/>
      <c r="G374" s="456"/>
      <c r="H374" s="112"/>
      <c r="I374" s="15" t="s">
        <v>225</v>
      </c>
      <c r="K374" s="440" t="s">
        <v>226</v>
      </c>
      <c r="L374" s="440"/>
    </row>
  </sheetData>
  <mergeCells count="30"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G19:K19"/>
    <mergeCell ref="E21:K21"/>
    <mergeCell ref="A22:L22"/>
    <mergeCell ref="A26:I26"/>
    <mergeCell ref="A27:I27"/>
    <mergeCell ref="K374:L374"/>
    <mergeCell ref="A31:F32"/>
    <mergeCell ref="G31:G32"/>
    <mergeCell ref="H31:H32"/>
    <mergeCell ref="I31:J31"/>
    <mergeCell ref="K31:K32"/>
    <mergeCell ref="L31:L32"/>
    <mergeCell ref="K373:L373"/>
    <mergeCell ref="K370:L370"/>
    <mergeCell ref="A374:G374"/>
    <mergeCell ref="A30:I30"/>
    <mergeCell ref="D370:G370"/>
    <mergeCell ref="D373:G373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6"/>
  <sheetViews>
    <sheetView showRuler="0" zoomScaleNormal="100" workbookViewId="0">
      <selection activeCell="A4" sqref="A4:XFD4"/>
    </sheetView>
  </sheetViews>
  <sheetFormatPr defaultRowHeight="15"/>
  <cols>
    <col min="1" max="1" width="6.42578125" style="357" customWidth="1"/>
    <col min="2" max="2" width="13.7109375" style="357" customWidth="1"/>
    <col min="3" max="3" width="11.5703125" style="357" customWidth="1"/>
    <col min="4" max="4" width="9.140625" style="357"/>
    <col min="5" max="5" width="7.140625" style="357" customWidth="1"/>
    <col min="6" max="6" width="13.7109375" style="357" customWidth="1"/>
    <col min="7" max="7" width="10" style="357" customWidth="1"/>
    <col min="8" max="8" width="13.5703125" style="357" customWidth="1"/>
    <col min="9" max="9" width="9.140625" style="357"/>
    <col min="10" max="16384" width="9.140625" style="267"/>
  </cols>
  <sheetData>
    <row r="1" spans="1:9">
      <c r="A1" s="482" t="s">
        <v>268</v>
      </c>
      <c r="B1" s="482"/>
      <c r="C1" s="482"/>
      <c r="D1" s="482"/>
      <c r="E1" s="482"/>
      <c r="F1" s="482"/>
      <c r="G1" s="482"/>
      <c r="H1" s="482"/>
    </row>
    <row r="2" spans="1:9">
      <c r="A2" s="486" t="s">
        <v>267</v>
      </c>
      <c r="B2" s="486"/>
      <c r="C2" s="486"/>
      <c r="D2" s="486"/>
      <c r="E2" s="486"/>
      <c r="F2" s="486"/>
      <c r="G2" s="486"/>
      <c r="H2" s="486"/>
    </row>
    <row r="3" spans="1:9">
      <c r="A3" s="484" t="s">
        <v>266</v>
      </c>
      <c r="B3" s="484"/>
      <c r="C3" s="484"/>
      <c r="D3" s="484"/>
      <c r="E3" s="484"/>
      <c r="F3" s="484"/>
      <c r="G3" s="484"/>
      <c r="H3" s="484"/>
    </row>
    <row r="4" spans="1:9" ht="15" customHeight="1">
      <c r="A4" s="483" t="s">
        <v>265</v>
      </c>
      <c r="B4" s="483"/>
      <c r="C4" s="483"/>
      <c r="D4" s="483"/>
      <c r="E4" s="483"/>
      <c r="F4" s="483"/>
      <c r="G4" s="483"/>
      <c r="H4" s="483"/>
      <c r="I4" s="267"/>
    </row>
    <row r="5" spans="1:9">
      <c r="C5" s="484" t="s">
        <v>264</v>
      </c>
      <c r="D5" s="484"/>
      <c r="E5" s="484"/>
      <c r="F5" s="484"/>
    </row>
    <row r="6" spans="1:9" ht="15" customHeight="1">
      <c r="A6" s="476" t="s">
        <v>263</v>
      </c>
      <c r="B6" s="476"/>
      <c r="C6" s="331" t="s">
        <v>262</v>
      </c>
      <c r="D6" s="330"/>
      <c r="E6" s="330"/>
      <c r="F6" s="330"/>
      <c r="G6" s="330"/>
      <c r="H6" s="330"/>
      <c r="I6" s="267"/>
    </row>
    <row r="7" spans="1:9">
      <c r="A7" s="485" t="s">
        <v>261</v>
      </c>
      <c r="B7" s="485"/>
      <c r="C7" s="485"/>
      <c r="D7" s="485"/>
      <c r="E7" s="485"/>
      <c r="F7" s="485"/>
      <c r="G7" s="485"/>
      <c r="H7" s="485"/>
    </row>
    <row r="8" spans="1:9" s="327" customFormat="1" ht="27.95" customHeight="1">
      <c r="A8" s="329" t="s">
        <v>260</v>
      </c>
      <c r="B8" s="329" t="s">
        <v>259</v>
      </c>
      <c r="C8" s="477" t="s">
        <v>258</v>
      </c>
      <c r="D8" s="478"/>
      <c r="E8" s="479"/>
      <c r="F8" s="329" t="s">
        <v>257</v>
      </c>
      <c r="G8" s="328" t="s">
        <v>256</v>
      </c>
      <c r="H8" s="328" t="s">
        <v>255</v>
      </c>
    </row>
    <row r="9" spans="1:9">
      <c r="A9" s="323">
        <v>1</v>
      </c>
      <c r="B9" s="356" t="s">
        <v>231</v>
      </c>
      <c r="C9" s="475" t="s">
        <v>252</v>
      </c>
      <c r="D9" s="475"/>
      <c r="E9" s="475"/>
      <c r="F9" s="326" t="s">
        <v>20</v>
      </c>
      <c r="G9" s="325" t="s">
        <v>20</v>
      </c>
      <c r="H9" s="324">
        <v>666020.87</v>
      </c>
    </row>
    <row r="10" spans="1:9">
      <c r="A10" s="323">
        <v>2</v>
      </c>
      <c r="B10" s="356" t="s">
        <v>231</v>
      </c>
      <c r="C10" s="475" t="s">
        <v>457</v>
      </c>
      <c r="D10" s="475"/>
      <c r="E10" s="475"/>
      <c r="F10" s="326" t="s">
        <v>20</v>
      </c>
      <c r="G10" s="325" t="s">
        <v>20</v>
      </c>
      <c r="H10" s="324">
        <v>47112.66</v>
      </c>
    </row>
    <row r="11" spans="1:9">
      <c r="A11" s="323">
        <v>3</v>
      </c>
      <c r="B11" s="356" t="s">
        <v>231</v>
      </c>
      <c r="C11" s="475" t="s">
        <v>253</v>
      </c>
      <c r="D11" s="475"/>
      <c r="E11" s="475"/>
      <c r="F11" s="326" t="s">
        <v>20</v>
      </c>
      <c r="G11" s="325" t="s">
        <v>20</v>
      </c>
      <c r="H11" s="324">
        <v>1106665.7</v>
      </c>
    </row>
    <row r="12" spans="1:9">
      <c r="A12" s="323"/>
      <c r="B12" s="356"/>
      <c r="C12" s="480" t="s">
        <v>251</v>
      </c>
      <c r="D12" s="480"/>
      <c r="E12" s="480"/>
      <c r="F12" s="321" t="s">
        <v>20</v>
      </c>
      <c r="G12" s="320" t="s">
        <v>20</v>
      </c>
      <c r="H12" s="319">
        <f>0+H9+H10+H11</f>
        <v>1819799.23</v>
      </c>
    </row>
    <row r="13" spans="1:9">
      <c r="A13" s="476" t="s">
        <v>222</v>
      </c>
      <c r="B13" s="476"/>
      <c r="C13" s="476"/>
      <c r="D13" s="476"/>
      <c r="E13" s="481" t="s">
        <v>223</v>
      </c>
      <c r="F13" s="481"/>
      <c r="G13" s="481"/>
      <c r="H13" s="481"/>
    </row>
    <row r="14" spans="1:9">
      <c r="E14" s="474" t="s">
        <v>249</v>
      </c>
      <c r="F14" s="474"/>
      <c r="G14" s="474"/>
      <c r="H14" s="474"/>
    </row>
    <row r="15" spans="1:9" ht="30.75" customHeight="1">
      <c r="A15" s="476" t="s">
        <v>227</v>
      </c>
      <c r="B15" s="476"/>
      <c r="C15" s="476"/>
      <c r="D15" s="476"/>
      <c r="E15" s="481" t="s">
        <v>228</v>
      </c>
      <c r="F15" s="481"/>
      <c r="G15" s="481"/>
      <c r="H15" s="481"/>
    </row>
    <row r="16" spans="1:9">
      <c r="E16" s="474" t="s">
        <v>249</v>
      </c>
      <c r="F16" s="474"/>
      <c r="G16" s="474"/>
      <c r="H16" s="474"/>
    </row>
  </sheetData>
  <mergeCells count="18">
    <mergeCell ref="A1:H1"/>
    <mergeCell ref="A4:H4"/>
    <mergeCell ref="C5:F5"/>
    <mergeCell ref="A7:H7"/>
    <mergeCell ref="A6:B6"/>
    <mergeCell ref="A3:H3"/>
    <mergeCell ref="E16:H16"/>
    <mergeCell ref="A2:H2"/>
    <mergeCell ref="C9:E9"/>
    <mergeCell ref="C10:E10"/>
    <mergeCell ref="A13:D13"/>
    <mergeCell ref="A15:D15"/>
    <mergeCell ref="C8:E8"/>
    <mergeCell ref="C11:E11"/>
    <mergeCell ref="C12:E12"/>
    <mergeCell ref="E13:H13"/>
    <mergeCell ref="E14:H14"/>
    <mergeCell ref="E15:H15"/>
  </mergeCells>
  <pageMargins left="0.70866141732283472" right="0.51181102362204722" top="0.74803149606299213" bottom="0.74803149606299213" header="0.31496062992125984" footer="0.31496062992125984"/>
  <pageSetup paperSize="9" scale="9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32"/>
  <sheetViews>
    <sheetView zoomScaleNormal="100" workbookViewId="0">
      <selection activeCell="M16" sqref="M16"/>
    </sheetView>
  </sheetViews>
  <sheetFormatPr defaultColWidth="9.140625" defaultRowHeight="12.75"/>
  <cols>
    <col min="1" max="3" width="9.140625" style="156"/>
    <col min="4" max="4" width="16" style="156" customWidth="1"/>
    <col min="5" max="5" width="13.5703125" style="156" customWidth="1"/>
    <col min="6" max="6" width="11.7109375" style="156" customWidth="1"/>
    <col min="7" max="7" width="12.7109375" style="156" customWidth="1"/>
    <col min="8" max="8" width="14.7109375" style="156" customWidth="1"/>
    <col min="9" max="9" width="13.85546875" style="156" customWidth="1"/>
    <col min="10" max="10" width="12.7109375" style="156" customWidth="1"/>
    <col min="11" max="11" width="17.85546875" style="156" customWidth="1"/>
    <col min="12" max="16384" width="9.140625" style="156"/>
  </cols>
  <sheetData>
    <row r="1" spans="1:15" ht="64.5" customHeight="1">
      <c r="I1" s="181"/>
      <c r="J1" s="512" t="s">
        <v>296</v>
      </c>
      <c r="K1" s="512"/>
    </row>
    <row r="2" spans="1:15" ht="21" customHeight="1">
      <c r="A2" s="173"/>
      <c r="B2" s="513" t="s">
        <v>295</v>
      </c>
      <c r="C2" s="513"/>
      <c r="D2" s="513"/>
      <c r="E2" s="513"/>
      <c r="F2" s="513"/>
      <c r="G2" s="513"/>
      <c r="H2" s="513"/>
    </row>
    <row r="3" spans="1:15">
      <c r="B3" s="180" t="s">
        <v>267</v>
      </c>
      <c r="C3" s="180"/>
      <c r="D3" s="180"/>
      <c r="E3" s="180"/>
      <c r="F3" s="180"/>
      <c r="G3" s="179"/>
    </row>
    <row r="4" spans="1:15">
      <c r="B4" s="506" t="s">
        <v>294</v>
      </c>
      <c r="C4" s="506"/>
      <c r="D4" s="506"/>
      <c r="E4" s="506"/>
      <c r="F4" s="506"/>
      <c r="G4" s="506"/>
      <c r="H4" s="506"/>
    </row>
    <row r="5" spans="1:15">
      <c r="B5" s="490" t="s">
        <v>293</v>
      </c>
      <c r="C5" s="490"/>
      <c r="D5" s="490"/>
      <c r="E5" s="490"/>
      <c r="F5" s="490"/>
      <c r="G5" s="490"/>
    </row>
    <row r="6" spans="1:15" hidden="1">
      <c r="A6" s="173"/>
      <c r="B6" s="494"/>
      <c r="C6" s="494"/>
      <c r="D6" s="494"/>
      <c r="E6" s="494"/>
      <c r="F6" s="494"/>
      <c r="G6" s="173"/>
      <c r="H6" s="173"/>
      <c r="I6" s="173"/>
      <c r="J6" s="173"/>
      <c r="K6" s="178"/>
    </row>
    <row r="7" spans="1:15" s="176" customFormat="1" ht="15.75">
      <c r="A7" s="495" t="s">
        <v>292</v>
      </c>
      <c r="B7" s="495"/>
      <c r="C7" s="495"/>
      <c r="D7" s="495"/>
      <c r="E7" s="495"/>
      <c r="F7" s="495"/>
      <c r="G7" s="495"/>
      <c r="H7" s="495"/>
      <c r="I7" s="495"/>
      <c r="J7" s="495"/>
      <c r="K7" s="177" t="s">
        <v>497</v>
      </c>
    </row>
    <row r="8" spans="1:15" ht="12" hidden="1" customHeight="1">
      <c r="D8" s="175"/>
      <c r="E8" s="175"/>
      <c r="F8" s="175"/>
    </row>
    <row r="9" spans="1:15" hidden="1">
      <c r="D9" s="496"/>
      <c r="E9" s="496"/>
      <c r="F9" s="496"/>
    </row>
    <row r="10" spans="1:15">
      <c r="I10" s="160"/>
      <c r="K10" s="174" t="s">
        <v>291</v>
      </c>
    </row>
    <row r="11" spans="1:15">
      <c r="A11" s="521" t="s">
        <v>290</v>
      </c>
      <c r="B11" s="522"/>
      <c r="C11" s="522"/>
      <c r="D11" s="523"/>
      <c r="E11" s="516" t="s">
        <v>289</v>
      </c>
      <c r="F11" s="491" t="s">
        <v>288</v>
      </c>
      <c r="G11" s="519"/>
      <c r="H11" s="491" t="s">
        <v>287</v>
      </c>
      <c r="I11" s="491" t="s">
        <v>286</v>
      </c>
      <c r="J11" s="491" t="s">
        <v>30</v>
      </c>
      <c r="K11" s="516" t="s">
        <v>285</v>
      </c>
    </row>
    <row r="12" spans="1:15">
      <c r="A12" s="524"/>
      <c r="B12" s="525"/>
      <c r="C12" s="525"/>
      <c r="D12" s="526"/>
      <c r="E12" s="517"/>
      <c r="F12" s="493"/>
      <c r="G12" s="520"/>
      <c r="H12" s="492"/>
      <c r="I12" s="492"/>
      <c r="J12" s="492"/>
      <c r="K12" s="517"/>
      <c r="M12" s="173"/>
    </row>
    <row r="13" spans="1:15">
      <c r="A13" s="524"/>
      <c r="B13" s="525"/>
      <c r="C13" s="525"/>
      <c r="D13" s="526"/>
      <c r="E13" s="517"/>
      <c r="F13" s="514" t="s">
        <v>284</v>
      </c>
      <c r="G13" s="491" t="s">
        <v>283</v>
      </c>
      <c r="H13" s="492"/>
      <c r="I13" s="492"/>
      <c r="J13" s="492"/>
      <c r="K13" s="517"/>
      <c r="N13" s="173"/>
      <c r="O13" s="173"/>
    </row>
    <row r="14" spans="1:15">
      <c r="A14" s="527"/>
      <c r="B14" s="528"/>
      <c r="C14" s="528"/>
      <c r="D14" s="529"/>
      <c r="E14" s="518"/>
      <c r="F14" s="515"/>
      <c r="G14" s="493"/>
      <c r="H14" s="493"/>
      <c r="I14" s="493"/>
      <c r="J14" s="493"/>
      <c r="K14" s="518"/>
    </row>
    <row r="15" spans="1:15" ht="30" customHeight="1">
      <c r="A15" s="497" t="s">
        <v>282</v>
      </c>
      <c r="B15" s="498"/>
      <c r="C15" s="498"/>
      <c r="D15" s="499"/>
      <c r="E15" s="167">
        <v>0</v>
      </c>
      <c r="F15" s="169">
        <v>60600</v>
      </c>
      <c r="G15" s="165">
        <v>60600</v>
      </c>
      <c r="H15" s="171">
        <v>55523.9</v>
      </c>
      <c r="I15" s="171">
        <v>55523.9</v>
      </c>
      <c r="J15" s="164">
        <v>55523.9</v>
      </c>
      <c r="K15" s="163">
        <f>H15-I15</f>
        <v>0</v>
      </c>
    </row>
    <row r="16" spans="1:15" ht="27.6" customHeight="1">
      <c r="A16" s="500" t="s">
        <v>281</v>
      </c>
      <c r="B16" s="501"/>
      <c r="C16" s="501"/>
      <c r="D16" s="502"/>
      <c r="E16" s="167"/>
      <c r="F16" s="169">
        <v>33000</v>
      </c>
      <c r="G16" s="165">
        <v>33000</v>
      </c>
      <c r="H16" s="171">
        <v>25570</v>
      </c>
      <c r="I16" s="171">
        <v>25570</v>
      </c>
      <c r="J16" s="164">
        <v>25570</v>
      </c>
      <c r="K16" s="163">
        <f>H16-I16</f>
        <v>0</v>
      </c>
    </row>
    <row r="17" spans="1:11" ht="28.9" customHeight="1">
      <c r="A17" s="500" t="s">
        <v>280</v>
      </c>
      <c r="B17" s="501"/>
      <c r="C17" s="501"/>
      <c r="D17" s="502"/>
      <c r="E17" s="172">
        <v>0</v>
      </c>
      <c r="F17" s="169">
        <v>31400</v>
      </c>
      <c r="G17" s="165">
        <v>31400</v>
      </c>
      <c r="H17" s="171">
        <v>23090.959999999999</v>
      </c>
      <c r="I17" s="171">
        <v>23090.959999999999</v>
      </c>
      <c r="J17" s="164">
        <f>I17</f>
        <v>23090.959999999999</v>
      </c>
      <c r="K17" s="163">
        <f>H17-J17</f>
        <v>0</v>
      </c>
    </row>
    <row r="18" spans="1:11">
      <c r="A18" s="497" t="s">
        <v>279</v>
      </c>
      <c r="B18" s="498"/>
      <c r="C18" s="498"/>
      <c r="D18" s="499"/>
      <c r="E18" s="167"/>
      <c r="F18" s="169"/>
      <c r="G18" s="165"/>
      <c r="H18" s="165"/>
      <c r="I18" s="165"/>
      <c r="J18" s="164"/>
      <c r="K18" s="163"/>
    </row>
    <row r="19" spans="1:11">
      <c r="A19" s="497" t="s">
        <v>278</v>
      </c>
      <c r="B19" s="498"/>
      <c r="C19" s="498"/>
      <c r="D19" s="499"/>
      <c r="E19" s="170"/>
      <c r="F19" s="169"/>
      <c r="G19" s="165"/>
      <c r="H19" s="166"/>
      <c r="I19" s="166"/>
      <c r="J19" s="166"/>
      <c r="K19" s="168"/>
    </row>
    <row r="20" spans="1:11">
      <c r="A20" s="497" t="s">
        <v>277</v>
      </c>
      <c r="B20" s="498"/>
      <c r="C20" s="498"/>
      <c r="D20" s="499"/>
      <c r="E20" s="167"/>
      <c r="F20" s="163" t="s">
        <v>273</v>
      </c>
      <c r="G20" s="166" t="s">
        <v>273</v>
      </c>
      <c r="H20" s="165"/>
      <c r="I20" s="165"/>
      <c r="J20" s="164"/>
      <c r="K20" s="163"/>
    </row>
    <row r="21" spans="1:11">
      <c r="A21" s="497" t="s">
        <v>276</v>
      </c>
      <c r="B21" s="498"/>
      <c r="C21" s="498"/>
      <c r="D21" s="499"/>
      <c r="E21" s="167"/>
      <c r="F21" s="163" t="s">
        <v>273</v>
      </c>
      <c r="G21" s="166" t="s">
        <v>273</v>
      </c>
      <c r="H21" s="165"/>
      <c r="I21" s="165"/>
      <c r="J21" s="164"/>
      <c r="K21" s="163"/>
    </row>
    <row r="22" spans="1:11">
      <c r="A22" s="487" t="s">
        <v>275</v>
      </c>
      <c r="B22" s="488"/>
      <c r="C22" s="488"/>
      <c r="D22" s="489"/>
      <c r="E22" s="162">
        <f t="shared" ref="E22:J22" si="0">SUM(E15+E16+E17)</f>
        <v>0</v>
      </c>
      <c r="F22" s="162">
        <f t="shared" si="0"/>
        <v>125000</v>
      </c>
      <c r="G22" s="162">
        <f t="shared" si="0"/>
        <v>125000</v>
      </c>
      <c r="H22" s="162">
        <f t="shared" si="0"/>
        <v>104184.85999999999</v>
      </c>
      <c r="I22" s="162">
        <f t="shared" si="0"/>
        <v>104184.85999999999</v>
      </c>
      <c r="J22" s="162">
        <f t="shared" si="0"/>
        <v>104184.85999999999</v>
      </c>
      <c r="K22" s="161" t="s">
        <v>273</v>
      </c>
    </row>
    <row r="23" spans="1:11">
      <c r="A23" s="487" t="s">
        <v>274</v>
      </c>
      <c r="B23" s="488"/>
      <c r="C23" s="488"/>
      <c r="D23" s="489"/>
      <c r="E23" s="509" t="s">
        <v>273</v>
      </c>
      <c r="F23" s="509" t="s">
        <v>273</v>
      </c>
      <c r="G23" s="507" t="s">
        <v>273</v>
      </c>
      <c r="H23" s="507" t="s">
        <v>273</v>
      </c>
      <c r="I23" s="507" t="s">
        <v>273</v>
      </c>
      <c r="J23" s="507" t="s">
        <v>273</v>
      </c>
      <c r="K23" s="511">
        <f>K15+K16+K17</f>
        <v>0</v>
      </c>
    </row>
    <row r="24" spans="1:11">
      <c r="A24" s="504"/>
      <c r="B24" s="503"/>
      <c r="C24" s="503"/>
      <c r="D24" s="505"/>
      <c r="E24" s="510"/>
      <c r="F24" s="510"/>
      <c r="G24" s="508"/>
      <c r="H24" s="508"/>
      <c r="I24" s="508"/>
      <c r="J24" s="508"/>
      <c r="K24" s="510"/>
    </row>
    <row r="25" spans="1:11" ht="16.5" hidden="1" customHeight="1"/>
    <row r="26" spans="1:11">
      <c r="A26" s="156" t="s">
        <v>272</v>
      </c>
      <c r="H26" s="159"/>
      <c r="J26" s="506" t="s">
        <v>223</v>
      </c>
      <c r="K26" s="506"/>
    </row>
    <row r="27" spans="1:11">
      <c r="H27" s="158" t="s">
        <v>225</v>
      </c>
      <c r="J27" s="496"/>
      <c r="K27" s="496"/>
    </row>
    <row r="28" spans="1:11" ht="9" hidden="1" customHeight="1">
      <c r="H28" s="160"/>
      <c r="I28" s="160"/>
      <c r="J28" s="160"/>
      <c r="K28" s="160"/>
    </row>
    <row r="29" spans="1:11" ht="18" customHeight="1">
      <c r="A29" s="156" t="s">
        <v>271</v>
      </c>
      <c r="H29" s="159"/>
      <c r="J29" s="506" t="s">
        <v>228</v>
      </c>
      <c r="K29" s="506"/>
    </row>
    <row r="30" spans="1:11" ht="12" customHeight="1">
      <c r="H30" s="158" t="s">
        <v>225</v>
      </c>
      <c r="J30" s="496"/>
      <c r="K30" s="496"/>
    </row>
    <row r="31" spans="1:11" ht="14.25" customHeight="1">
      <c r="A31" s="503" t="s">
        <v>270</v>
      </c>
      <c r="B31" s="503"/>
      <c r="C31" s="503"/>
      <c r="D31" s="503"/>
      <c r="E31" s="503"/>
      <c r="F31" s="503"/>
      <c r="G31" s="503"/>
      <c r="H31" s="157"/>
    </row>
    <row r="32" spans="1:11">
      <c r="A32" s="156" t="s">
        <v>269</v>
      </c>
    </row>
  </sheetData>
  <protectedRanges>
    <protectedRange sqref="H20:J21 E20:E21 E15:J18" name="Diapazonas1"/>
  </protectedRanges>
  <mergeCells count="37">
    <mergeCell ref="J1:K1"/>
    <mergeCell ref="B2:H2"/>
    <mergeCell ref="B4:H4"/>
    <mergeCell ref="F13:F14"/>
    <mergeCell ref="E11:E14"/>
    <mergeCell ref="F11:G12"/>
    <mergeCell ref="A11:D14"/>
    <mergeCell ref="K11:K14"/>
    <mergeCell ref="I11:I14"/>
    <mergeCell ref="A31:G31"/>
    <mergeCell ref="A23:D24"/>
    <mergeCell ref="J30:K30"/>
    <mergeCell ref="J26:K26"/>
    <mergeCell ref="J27:K27"/>
    <mergeCell ref="J29:K29"/>
    <mergeCell ref="G23:G24"/>
    <mergeCell ref="E23:E24"/>
    <mergeCell ref="F23:F24"/>
    <mergeCell ref="J23:J24"/>
    <mergeCell ref="K23:K24"/>
    <mergeCell ref="H23:H24"/>
    <mergeCell ref="I23:I24"/>
    <mergeCell ref="A22:D22"/>
    <mergeCell ref="B5:G5"/>
    <mergeCell ref="J11:J14"/>
    <mergeCell ref="B6:F6"/>
    <mergeCell ref="A7:J7"/>
    <mergeCell ref="D9:F9"/>
    <mergeCell ref="H11:H14"/>
    <mergeCell ref="A18:D18"/>
    <mergeCell ref="A19:D19"/>
    <mergeCell ref="G13:G14"/>
    <mergeCell ref="A20:D20"/>
    <mergeCell ref="A21:D21"/>
    <mergeCell ref="A15:D15"/>
    <mergeCell ref="A17:D17"/>
    <mergeCell ref="A16:D16"/>
  </mergeCells>
  <pageMargins left="0.94488188976377963" right="0.15748031496062992" top="0.6692913385826772" bottom="0.51181102362204722" header="0.51181102362204722" footer="0.51181102362204722"/>
  <pageSetup paperSize="9" scale="9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B1:R55"/>
  <sheetViews>
    <sheetView topLeftCell="A7" zoomScaleNormal="100" workbookViewId="0">
      <selection activeCell="R29" sqref="R29"/>
    </sheetView>
  </sheetViews>
  <sheetFormatPr defaultColWidth="9.140625" defaultRowHeight="15"/>
  <cols>
    <col min="1" max="1" width="5.7109375" style="182" customWidth="1"/>
    <col min="2" max="2" width="12.7109375" style="182" customWidth="1"/>
    <col min="3" max="3" width="42" style="183" customWidth="1"/>
    <col min="4" max="4" width="14.5703125" style="183" customWidth="1"/>
    <col min="5" max="5" width="17" style="183" customWidth="1"/>
    <col min="6" max="6" width="16.85546875" style="183" customWidth="1"/>
    <col min="7" max="7" width="13.85546875" style="182" customWidth="1"/>
    <col min="8" max="8" width="20.85546875" style="182" customWidth="1"/>
    <col min="9" max="9" width="9.28515625" style="182" customWidth="1"/>
    <col min="10" max="10" width="9.85546875" style="182" customWidth="1"/>
    <col min="11" max="11" width="8" style="182" customWidth="1"/>
    <col min="12" max="12" width="7.85546875" style="182" customWidth="1"/>
    <col min="13" max="15" width="0" style="182" hidden="1" customWidth="1"/>
    <col min="16" max="16384" width="9.140625" style="182"/>
  </cols>
  <sheetData>
    <row r="1" spans="2:18" ht="12" customHeight="1">
      <c r="H1" s="540" t="s">
        <v>321</v>
      </c>
      <c r="I1" s="541"/>
    </row>
    <row r="2" spans="2:18" ht="12" customHeight="1">
      <c r="D2" s="227"/>
      <c r="E2" s="227"/>
      <c r="F2" s="542" t="s">
        <v>320</v>
      </c>
      <c r="G2" s="543"/>
      <c r="H2" s="543"/>
      <c r="I2" s="544"/>
      <c r="J2" s="231"/>
      <c r="K2" s="231"/>
    </row>
    <row r="3" spans="2:18" ht="12" customHeight="1">
      <c r="D3" s="227"/>
      <c r="E3" s="227"/>
      <c r="F3" s="542" t="s">
        <v>319</v>
      </c>
      <c r="G3" s="543"/>
      <c r="H3" s="543"/>
      <c r="I3" s="231"/>
      <c r="J3" s="231"/>
      <c r="K3" s="231"/>
    </row>
    <row r="4" spans="2:18" ht="12" customHeight="1">
      <c r="D4" s="227"/>
      <c r="E4" s="227"/>
      <c r="F4" s="542" t="s">
        <v>318</v>
      </c>
      <c r="G4" s="543"/>
      <c r="H4" s="543"/>
      <c r="I4" s="231"/>
      <c r="J4" s="231"/>
      <c r="K4" s="231"/>
    </row>
    <row r="5" spans="2:18" ht="12" customHeight="1">
      <c r="D5" s="227"/>
      <c r="E5" s="227"/>
      <c r="F5" s="227" t="s">
        <v>317</v>
      </c>
      <c r="G5" s="227"/>
      <c r="H5" s="227"/>
      <c r="I5" s="227"/>
      <c r="J5" s="231"/>
      <c r="K5" s="231"/>
    </row>
    <row r="6" spans="2:18" ht="21.75" customHeight="1">
      <c r="C6" s="545" t="s">
        <v>316</v>
      </c>
      <c r="D6" s="545"/>
      <c r="E6" s="545"/>
      <c r="F6" s="545"/>
      <c r="G6" s="545"/>
      <c r="H6" s="545"/>
      <c r="I6" s="224"/>
      <c r="J6" s="230"/>
      <c r="K6" s="227"/>
    </row>
    <row r="7" spans="2:18" ht="9" customHeight="1">
      <c r="B7" s="184"/>
      <c r="C7" s="224"/>
      <c r="D7" s="224"/>
      <c r="E7" s="224"/>
      <c r="F7" s="224"/>
      <c r="G7" s="224"/>
      <c r="H7" s="224"/>
      <c r="I7" s="184"/>
      <c r="J7" s="184"/>
      <c r="K7" s="184"/>
    </row>
    <row r="8" spans="2:18" ht="15.75" customHeight="1">
      <c r="B8" s="184"/>
      <c r="C8" s="228"/>
      <c r="D8" s="229" t="s">
        <v>315</v>
      </c>
      <c r="E8" s="229"/>
      <c r="F8" s="228"/>
      <c r="G8" s="228"/>
      <c r="H8" s="228"/>
      <c r="I8" s="184"/>
      <c r="J8" s="184"/>
      <c r="K8" s="184"/>
      <c r="N8" s="227"/>
      <c r="O8" s="227"/>
      <c r="P8" s="227"/>
      <c r="Q8" s="227"/>
      <c r="R8" s="227"/>
    </row>
    <row r="9" spans="2:18" ht="19.5" customHeight="1">
      <c r="C9" s="535" t="s">
        <v>314</v>
      </c>
      <c r="D9" s="535"/>
      <c r="E9" s="535"/>
      <c r="F9" s="535"/>
      <c r="G9" s="535"/>
      <c r="H9" s="535"/>
      <c r="I9" s="193"/>
      <c r="J9" s="193"/>
      <c r="K9" s="193"/>
      <c r="L9" s="193"/>
      <c r="M9" s="193"/>
      <c r="N9" s="193"/>
      <c r="O9" s="193"/>
      <c r="P9" s="193"/>
      <c r="Q9" s="193"/>
      <c r="R9" s="193"/>
    </row>
    <row r="10" spans="2:18" ht="50.25" customHeight="1">
      <c r="B10" s="536" t="s">
        <v>322</v>
      </c>
      <c r="C10" s="536"/>
      <c r="D10" s="536"/>
      <c r="E10" s="536"/>
      <c r="F10" s="536"/>
      <c r="G10" s="536"/>
      <c r="H10" s="536"/>
      <c r="I10" s="226"/>
      <c r="J10" s="226"/>
      <c r="K10" s="226"/>
      <c r="L10" s="222"/>
      <c r="M10" s="222"/>
      <c r="N10" s="222"/>
      <c r="O10" s="222"/>
      <c r="P10" s="222"/>
      <c r="Q10" s="222"/>
      <c r="R10" s="222"/>
    </row>
    <row r="11" spans="2:18" ht="28.5" customHeight="1">
      <c r="C11" s="224"/>
      <c r="D11" s="224"/>
      <c r="E11" s="225" t="s">
        <v>501</v>
      </c>
      <c r="F11" s="196"/>
    </row>
    <row r="12" spans="2:18" ht="12.75">
      <c r="C12" s="224"/>
      <c r="D12" s="537" t="s">
        <v>313</v>
      </c>
      <c r="E12" s="537"/>
      <c r="F12" s="182"/>
    </row>
    <row r="13" spans="2:18">
      <c r="C13" s="224"/>
      <c r="D13" s="182"/>
      <c r="E13" s="223" t="s">
        <v>312</v>
      </c>
      <c r="F13" s="197"/>
    </row>
    <row r="14" spans="2:18" ht="12.75" customHeight="1">
      <c r="B14" s="221"/>
      <c r="H14" s="220" t="s">
        <v>311</v>
      </c>
    </row>
    <row r="15" spans="2:18" ht="22.5" customHeight="1">
      <c r="B15" s="538" t="s">
        <v>310</v>
      </c>
      <c r="C15" s="538" t="s">
        <v>309</v>
      </c>
      <c r="D15" s="546" t="s">
        <v>308</v>
      </c>
      <c r="E15" s="547"/>
      <c r="F15" s="547"/>
      <c r="G15" s="547"/>
      <c r="H15" s="548"/>
    </row>
    <row r="16" spans="2:18" ht="21" hidden="1" customHeight="1">
      <c r="B16" s="539"/>
      <c r="C16" s="539"/>
      <c r="D16" s="219"/>
      <c r="E16" s="218"/>
      <c r="F16" s="218"/>
      <c r="G16" s="218"/>
      <c r="H16" s="217"/>
    </row>
    <row r="17" spans="2:14" ht="12.75" hidden="1" customHeight="1">
      <c r="B17" s="539"/>
      <c r="C17" s="539"/>
      <c r="D17" s="538" t="s">
        <v>307</v>
      </c>
      <c r="E17" s="538" t="s">
        <v>306</v>
      </c>
      <c r="F17" s="550" t="s">
        <v>305</v>
      </c>
      <c r="G17" s="538" t="s">
        <v>304</v>
      </c>
      <c r="H17" s="538" t="s">
        <v>303</v>
      </c>
    </row>
    <row r="18" spans="2:14" ht="44.25" customHeight="1">
      <c r="B18" s="539"/>
      <c r="C18" s="539"/>
      <c r="D18" s="549"/>
      <c r="E18" s="549"/>
      <c r="F18" s="551"/>
      <c r="G18" s="549"/>
      <c r="H18" s="549"/>
    </row>
    <row r="19" spans="2:14" ht="11.25" customHeight="1">
      <c r="B19" s="215">
        <v>1</v>
      </c>
      <c r="C19" s="216">
        <v>2</v>
      </c>
      <c r="D19" s="215">
        <v>3</v>
      </c>
      <c r="E19" s="215">
        <v>4</v>
      </c>
      <c r="F19" s="215">
        <v>5</v>
      </c>
      <c r="G19" s="215">
        <v>6</v>
      </c>
      <c r="H19" s="215">
        <v>7</v>
      </c>
    </row>
    <row r="20" spans="2:14" ht="17.25" customHeight="1">
      <c r="B20" s="210">
        <v>731</v>
      </c>
      <c r="C20" s="210" t="s">
        <v>302</v>
      </c>
      <c r="D20" s="213">
        <v>2340.37</v>
      </c>
      <c r="E20" s="212">
        <v>7251</v>
      </c>
      <c r="F20" s="212">
        <v>9591.3700000000008</v>
      </c>
      <c r="G20" s="214"/>
      <c r="H20" s="202">
        <f>D20+E20-F20-G20</f>
        <v>-1.8189894035458565E-12</v>
      </c>
    </row>
    <row r="21" spans="2:14" ht="18.75" customHeight="1">
      <c r="B21" s="210">
        <v>741</v>
      </c>
      <c r="C21" s="210" t="s">
        <v>301</v>
      </c>
      <c r="D21" s="213">
        <v>12053.1</v>
      </c>
      <c r="E21" s="212">
        <v>35910.9</v>
      </c>
      <c r="F21" s="212">
        <v>47964</v>
      </c>
      <c r="G21" s="207"/>
      <c r="H21" s="202">
        <f>D21+E21-F21-G21</f>
        <v>0</v>
      </c>
    </row>
    <row r="22" spans="2:14" ht="14.45" customHeight="1">
      <c r="B22" s="210"/>
      <c r="C22" s="210"/>
      <c r="D22" s="209"/>
      <c r="E22" s="211"/>
      <c r="F22" s="211"/>
      <c r="G22" s="207"/>
      <c r="H22" s="207"/>
    </row>
    <row r="23" spans="2:14" ht="14.45" customHeight="1">
      <c r="B23" s="210"/>
      <c r="C23" s="210"/>
      <c r="D23" s="209"/>
      <c r="E23" s="208"/>
      <c r="F23" s="208"/>
      <c r="G23" s="207"/>
      <c r="H23" s="207"/>
    </row>
    <row r="24" spans="2:14" ht="14.45" customHeight="1">
      <c r="B24" s="210"/>
      <c r="C24" s="210"/>
      <c r="D24" s="209"/>
      <c r="E24" s="208"/>
      <c r="F24" s="208"/>
      <c r="G24" s="207"/>
      <c r="H24" s="207"/>
    </row>
    <row r="25" spans="2:14" ht="14.45" customHeight="1">
      <c r="B25" s="203"/>
      <c r="C25" s="206" t="s">
        <v>300</v>
      </c>
      <c r="D25" s="204">
        <f>SUM(D20:D24)</f>
        <v>14393.470000000001</v>
      </c>
      <c r="E25" s="205">
        <f>SUM(E20:E24)</f>
        <v>43161.9</v>
      </c>
      <c r="F25" s="204">
        <f>SUM(F20:F24)</f>
        <v>57555.37</v>
      </c>
      <c r="G25" s="203">
        <v>0</v>
      </c>
      <c r="H25" s="202">
        <f>SUM(H20:H24)</f>
        <v>-1.8189894035458565E-12</v>
      </c>
    </row>
    <row r="26" spans="2:14" hidden="1"/>
    <row r="27" spans="2:14" ht="12.75" hidden="1">
      <c r="C27" s="182"/>
      <c r="D27" s="182"/>
      <c r="E27" s="182"/>
      <c r="F27" s="182"/>
    </row>
    <row r="28" spans="2:14" ht="15.75">
      <c r="B28" s="533" t="s">
        <v>222</v>
      </c>
      <c r="C28" s="533"/>
      <c r="D28" s="194"/>
      <c r="E28" s="201"/>
      <c r="F28" s="182"/>
      <c r="G28" s="533" t="s">
        <v>223</v>
      </c>
      <c r="H28" s="533"/>
      <c r="J28" s="194"/>
      <c r="L28" s="193"/>
    </row>
    <row r="29" spans="2:14" ht="21.75" customHeight="1">
      <c r="B29" s="530" t="s">
        <v>299</v>
      </c>
      <c r="C29" s="530"/>
      <c r="D29" s="200"/>
      <c r="E29" s="190" t="s">
        <v>225</v>
      </c>
      <c r="F29" s="199"/>
      <c r="G29" s="531" t="s">
        <v>226</v>
      </c>
      <c r="H29" s="531"/>
      <c r="I29" s="198"/>
      <c r="J29" s="188"/>
      <c r="L29" s="187"/>
    </row>
    <row r="30" spans="2:14" ht="15.75" hidden="1" customHeight="1">
      <c r="B30" s="534"/>
      <c r="C30" s="534"/>
      <c r="D30" s="534"/>
      <c r="E30" s="534"/>
      <c r="F30" s="182"/>
      <c r="I30" s="197"/>
      <c r="J30" s="196"/>
      <c r="K30" s="196"/>
      <c r="L30" s="193"/>
    </row>
    <row r="31" spans="2:14" ht="21" customHeight="1">
      <c r="B31" s="156" t="s">
        <v>271</v>
      </c>
      <c r="C31" s="156"/>
      <c r="D31" s="156"/>
      <c r="E31" s="156"/>
      <c r="F31" s="156"/>
      <c r="G31" s="533" t="s">
        <v>228</v>
      </c>
      <c r="H31" s="533"/>
      <c r="I31" s="195"/>
      <c r="J31" s="194"/>
      <c r="L31" s="193"/>
      <c r="N31" s="192"/>
    </row>
    <row r="32" spans="2:14" ht="15.75" customHeight="1">
      <c r="B32" s="530" t="s">
        <v>298</v>
      </c>
      <c r="C32" s="530"/>
      <c r="D32" s="191"/>
      <c r="E32" s="190" t="s">
        <v>225</v>
      </c>
      <c r="F32" s="190"/>
      <c r="G32" s="531" t="s">
        <v>226</v>
      </c>
      <c r="H32" s="531"/>
      <c r="I32" s="189"/>
      <c r="J32" s="188"/>
      <c r="L32" s="187"/>
      <c r="N32" s="186"/>
    </row>
    <row r="33" spans="2:11" ht="15" customHeight="1">
      <c r="B33" s="532" t="s">
        <v>297</v>
      </c>
      <c r="C33" s="532"/>
      <c r="D33" s="532"/>
      <c r="E33" s="532"/>
      <c r="F33" s="532"/>
      <c r="G33" s="532"/>
      <c r="H33" s="532"/>
      <c r="I33" s="184"/>
      <c r="J33" s="184"/>
      <c r="K33" s="184"/>
    </row>
    <row r="34" spans="2:11">
      <c r="B34" s="184"/>
      <c r="C34" s="185"/>
      <c r="D34" s="185"/>
      <c r="E34" s="185"/>
      <c r="F34" s="185"/>
      <c r="G34" s="184"/>
      <c r="H34" s="184"/>
      <c r="I34" s="184"/>
      <c r="J34" s="184"/>
      <c r="K34" s="184"/>
    </row>
    <row r="35" spans="2:11">
      <c r="B35" s="184"/>
      <c r="C35" s="185"/>
      <c r="D35" s="185"/>
      <c r="E35" s="185"/>
      <c r="F35" s="185"/>
      <c r="G35" s="184"/>
      <c r="H35" s="184"/>
      <c r="I35" s="184"/>
      <c r="J35" s="184"/>
      <c r="K35" s="184"/>
    </row>
    <row r="36" spans="2:11">
      <c r="B36" s="184"/>
      <c r="C36" s="185"/>
      <c r="D36" s="185"/>
      <c r="E36" s="185"/>
      <c r="F36" s="185"/>
      <c r="G36" s="184"/>
      <c r="H36" s="184"/>
      <c r="I36" s="184"/>
      <c r="J36" s="184"/>
      <c r="K36" s="184"/>
    </row>
    <row r="37" spans="2:11">
      <c r="B37" s="184"/>
      <c r="C37" s="185"/>
      <c r="D37" s="185"/>
      <c r="E37" s="185"/>
      <c r="F37" s="185"/>
      <c r="G37" s="184"/>
      <c r="H37" s="184"/>
      <c r="I37" s="184"/>
      <c r="J37" s="184"/>
      <c r="K37" s="184"/>
    </row>
    <row r="38" spans="2:11">
      <c r="B38" s="184"/>
      <c r="C38" s="185"/>
      <c r="D38" s="185"/>
      <c r="E38" s="185"/>
      <c r="F38" s="185"/>
      <c r="G38" s="184"/>
      <c r="H38" s="184"/>
      <c r="I38" s="184"/>
      <c r="J38" s="184"/>
      <c r="K38" s="184"/>
    </row>
    <row r="39" spans="2:11">
      <c r="B39" s="184"/>
      <c r="C39" s="185"/>
      <c r="D39" s="185"/>
      <c r="E39" s="185"/>
      <c r="F39" s="185"/>
      <c r="G39" s="184"/>
      <c r="H39" s="184"/>
      <c r="I39" s="184"/>
      <c r="J39" s="184"/>
      <c r="K39" s="184"/>
    </row>
    <row r="40" spans="2:11">
      <c r="B40" s="184"/>
      <c r="C40" s="185"/>
      <c r="D40" s="185"/>
      <c r="E40" s="185"/>
      <c r="F40" s="185"/>
      <c r="G40" s="184"/>
      <c r="H40" s="184"/>
      <c r="I40" s="184"/>
      <c r="J40" s="184"/>
      <c r="K40" s="184"/>
    </row>
    <row r="41" spans="2:11">
      <c r="B41" s="184"/>
      <c r="C41" s="185"/>
      <c r="D41" s="185"/>
      <c r="E41" s="185"/>
      <c r="F41" s="185"/>
      <c r="G41" s="184"/>
      <c r="H41" s="184"/>
      <c r="I41" s="184"/>
      <c r="J41" s="184"/>
      <c r="K41" s="184"/>
    </row>
    <row r="42" spans="2:11">
      <c r="B42" s="184"/>
      <c r="C42" s="185"/>
      <c r="D42" s="185"/>
      <c r="E42" s="185"/>
      <c r="F42" s="185"/>
      <c r="G42" s="184"/>
      <c r="H42" s="184"/>
      <c r="I42" s="184"/>
      <c r="J42" s="184"/>
      <c r="K42" s="184"/>
    </row>
    <row r="43" spans="2:11">
      <c r="B43" s="184"/>
      <c r="C43" s="185"/>
      <c r="D43" s="185"/>
      <c r="E43" s="185"/>
      <c r="F43" s="185"/>
      <c r="G43" s="184"/>
      <c r="H43" s="184"/>
      <c r="I43" s="184"/>
      <c r="J43" s="184"/>
      <c r="K43" s="184"/>
    </row>
    <row r="44" spans="2:11">
      <c r="B44" s="184"/>
      <c r="C44" s="185"/>
      <c r="D44" s="185"/>
      <c r="E44" s="185"/>
      <c r="F44" s="185"/>
      <c r="G44" s="184"/>
      <c r="H44" s="184"/>
      <c r="I44" s="184"/>
      <c r="J44" s="184"/>
      <c r="K44" s="184"/>
    </row>
    <row r="45" spans="2:11">
      <c r="B45" s="184"/>
      <c r="C45" s="185"/>
      <c r="D45" s="185"/>
      <c r="E45" s="185"/>
      <c r="F45" s="185"/>
      <c r="G45" s="184"/>
      <c r="H45" s="184"/>
      <c r="I45" s="184"/>
      <c r="J45" s="184"/>
      <c r="K45" s="184"/>
    </row>
    <row r="46" spans="2:11">
      <c r="B46" s="184"/>
      <c r="C46" s="185"/>
      <c r="D46" s="185"/>
      <c r="E46" s="185"/>
      <c r="F46" s="185"/>
      <c r="G46" s="184"/>
      <c r="H46" s="184"/>
      <c r="I46" s="184"/>
      <c r="J46" s="184"/>
      <c r="K46" s="184"/>
    </row>
    <row r="47" spans="2:11">
      <c r="B47" s="184"/>
      <c r="C47" s="185"/>
      <c r="D47" s="185"/>
      <c r="E47" s="185"/>
      <c r="F47" s="185"/>
      <c r="G47" s="184"/>
      <c r="H47" s="184"/>
      <c r="I47" s="184"/>
      <c r="J47" s="184"/>
      <c r="K47" s="184"/>
    </row>
    <row r="48" spans="2:11">
      <c r="B48" s="184"/>
      <c r="C48" s="185"/>
      <c r="D48" s="185"/>
      <c r="E48" s="185"/>
      <c r="F48" s="185"/>
      <c r="G48" s="184"/>
      <c r="H48" s="184"/>
      <c r="I48" s="184"/>
      <c r="J48" s="184"/>
      <c r="K48" s="184"/>
    </row>
    <row r="49" spans="2:11">
      <c r="B49" s="184"/>
      <c r="C49" s="185"/>
      <c r="D49" s="185"/>
      <c r="E49" s="185"/>
      <c r="F49" s="185"/>
      <c r="G49" s="184"/>
      <c r="H49" s="184"/>
      <c r="I49" s="184"/>
      <c r="J49" s="184"/>
      <c r="K49" s="184"/>
    </row>
    <row r="50" spans="2:11">
      <c r="B50" s="184"/>
      <c r="C50" s="185"/>
      <c r="D50" s="185"/>
      <c r="E50" s="185"/>
      <c r="F50" s="185"/>
      <c r="G50" s="184"/>
      <c r="H50" s="184"/>
      <c r="I50" s="184"/>
      <c r="J50" s="184"/>
      <c r="K50" s="184"/>
    </row>
    <row r="51" spans="2:11">
      <c r="B51" s="184"/>
      <c r="C51" s="185"/>
      <c r="D51" s="185"/>
      <c r="E51" s="185"/>
      <c r="F51" s="185"/>
      <c r="G51" s="184"/>
      <c r="H51" s="184"/>
      <c r="I51" s="184"/>
      <c r="J51" s="184"/>
      <c r="K51" s="184"/>
    </row>
    <row r="52" spans="2:11">
      <c r="B52" s="184"/>
      <c r="C52" s="185"/>
      <c r="D52" s="185"/>
      <c r="E52" s="185"/>
      <c r="F52" s="185"/>
      <c r="G52" s="184"/>
      <c r="H52" s="184"/>
      <c r="I52" s="184"/>
      <c r="J52" s="184"/>
      <c r="K52" s="184"/>
    </row>
    <row r="53" spans="2:11">
      <c r="B53" s="184"/>
      <c r="C53" s="185"/>
      <c r="D53" s="185"/>
      <c r="E53" s="185"/>
      <c r="F53" s="185"/>
      <c r="G53" s="184"/>
      <c r="H53" s="184"/>
      <c r="I53" s="184"/>
      <c r="J53" s="184"/>
      <c r="K53" s="184"/>
    </row>
    <row r="54" spans="2:11">
      <c r="B54" s="184"/>
      <c r="C54" s="185"/>
      <c r="D54" s="185"/>
      <c r="E54" s="185"/>
      <c r="F54" s="185"/>
      <c r="G54" s="184"/>
      <c r="H54" s="184"/>
      <c r="I54" s="184"/>
      <c r="J54" s="184"/>
      <c r="K54" s="184"/>
    </row>
    <row r="55" spans="2:11">
      <c r="B55" s="184"/>
      <c r="C55" s="185"/>
      <c r="D55" s="185"/>
      <c r="E55" s="185"/>
      <c r="F55" s="185"/>
      <c r="G55" s="184"/>
      <c r="H55" s="184"/>
      <c r="I55" s="184"/>
      <c r="J55" s="184"/>
      <c r="K55" s="184"/>
    </row>
  </sheetData>
  <mergeCells count="25">
    <mergeCell ref="C9:H9"/>
    <mergeCell ref="B10:H10"/>
    <mergeCell ref="D12:E12"/>
    <mergeCell ref="B15:B18"/>
    <mergeCell ref="H1:I1"/>
    <mergeCell ref="F2:I2"/>
    <mergeCell ref="F3:H3"/>
    <mergeCell ref="F4:H4"/>
    <mergeCell ref="C6:H6"/>
    <mergeCell ref="C15:C18"/>
    <mergeCell ref="D15:H15"/>
    <mergeCell ref="D17:D18"/>
    <mergeCell ref="E17:E18"/>
    <mergeCell ref="F17:F18"/>
    <mergeCell ref="G17:G18"/>
    <mergeCell ref="H17:H18"/>
    <mergeCell ref="B32:C32"/>
    <mergeCell ref="G32:H32"/>
    <mergeCell ref="B33:H33"/>
    <mergeCell ref="B28:C28"/>
    <mergeCell ref="G28:H28"/>
    <mergeCell ref="B29:C29"/>
    <mergeCell ref="G29:H29"/>
    <mergeCell ref="B30:E30"/>
    <mergeCell ref="G31:H31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N55"/>
  <sheetViews>
    <sheetView topLeftCell="A30" zoomScaleNormal="100" workbookViewId="0">
      <selection activeCell="L36" sqref="L36"/>
    </sheetView>
  </sheetViews>
  <sheetFormatPr defaultRowHeight="15"/>
  <cols>
    <col min="1" max="1" width="10.5703125" customWidth="1"/>
    <col min="2" max="2" width="32.5703125" customWidth="1"/>
    <col min="3" max="3" width="8.28515625" customWidth="1"/>
    <col min="4" max="4" width="10.7109375" customWidth="1"/>
    <col min="5" max="5" width="8.42578125" customWidth="1"/>
    <col min="6" max="6" width="6.28515625" customWidth="1"/>
    <col min="7" max="7" width="8.5703125" customWidth="1"/>
    <col min="8" max="8" width="8.140625" customWidth="1"/>
    <col min="9" max="9" width="8" hidden="1" customWidth="1"/>
    <col min="11" max="11" width="7.5703125" customWidth="1"/>
    <col min="13" max="13" width="7.42578125" customWidth="1"/>
    <col min="14" max="14" width="18.28515625" customWidth="1"/>
  </cols>
  <sheetData>
    <row r="1" spans="1:14">
      <c r="E1" s="553" t="s">
        <v>323</v>
      </c>
      <c r="F1" s="553"/>
      <c r="G1" s="553"/>
      <c r="H1" s="553"/>
      <c r="I1" s="553"/>
    </row>
    <row r="2" spans="1:14">
      <c r="A2" s="232"/>
      <c r="E2" s="553" t="s">
        <v>324</v>
      </c>
      <c r="F2" s="553"/>
      <c r="G2" s="553"/>
      <c r="H2" s="553"/>
      <c r="I2" s="553"/>
    </row>
    <row r="3" spans="1:14">
      <c r="E3" s="553" t="s">
        <v>325</v>
      </c>
      <c r="F3" s="553"/>
      <c r="G3" s="553"/>
      <c r="H3" s="553"/>
      <c r="I3" s="553"/>
    </row>
    <row r="4" spans="1:14">
      <c r="E4" s="553" t="s">
        <v>326</v>
      </c>
      <c r="F4" s="553"/>
      <c r="G4" s="553"/>
      <c r="H4" s="553"/>
      <c r="I4" s="553"/>
    </row>
    <row r="5" spans="1:14">
      <c r="E5" s="553" t="s">
        <v>327</v>
      </c>
      <c r="F5" s="553"/>
      <c r="G5" s="553"/>
      <c r="H5" s="553"/>
      <c r="I5" s="553"/>
      <c r="J5" s="232"/>
    </row>
    <row r="6" spans="1:14" ht="15" customHeight="1">
      <c r="A6" s="552" t="s">
        <v>379</v>
      </c>
      <c r="B6" s="552"/>
      <c r="C6" s="552"/>
      <c r="D6" s="552"/>
      <c r="E6" s="552"/>
      <c r="F6" s="552"/>
      <c r="G6" s="552"/>
      <c r="H6" s="552"/>
      <c r="I6" s="552"/>
      <c r="J6" s="552"/>
      <c r="K6" s="552"/>
      <c r="L6" s="552"/>
    </row>
    <row r="7" spans="1:14">
      <c r="A7" s="554" t="s">
        <v>267</v>
      </c>
      <c r="B7" s="554"/>
      <c r="C7" s="554"/>
      <c r="D7" s="554"/>
      <c r="E7" s="233"/>
      <c r="F7" s="233"/>
      <c r="G7" s="233"/>
      <c r="H7" s="233"/>
      <c r="I7" s="233"/>
    </row>
    <row r="8" spans="1:14">
      <c r="A8" s="555" t="s">
        <v>328</v>
      </c>
      <c r="B8" s="555"/>
      <c r="C8" s="555"/>
      <c r="D8" s="555"/>
      <c r="E8" s="555"/>
      <c r="F8" s="555"/>
      <c r="G8" s="555"/>
      <c r="H8" s="234"/>
      <c r="I8" s="234"/>
    </row>
    <row r="9" spans="1:14">
      <c r="B9" s="235"/>
      <c r="C9" s="233"/>
      <c r="G9" s="556" t="s">
        <v>497</v>
      </c>
      <c r="H9" s="556"/>
      <c r="I9" s="556"/>
    </row>
    <row r="10" spans="1:14">
      <c r="C10" s="557"/>
      <c r="D10" s="557"/>
      <c r="E10" s="557"/>
      <c r="F10" s="232"/>
      <c r="G10" s="236"/>
      <c r="H10" s="558" t="s">
        <v>329</v>
      </c>
      <c r="I10" s="558"/>
      <c r="J10" s="232"/>
      <c r="K10" s="232"/>
      <c r="N10" s="237"/>
    </row>
    <row r="11" spans="1:14">
      <c r="A11" s="568" t="s">
        <v>25</v>
      </c>
      <c r="B11" s="571" t="s">
        <v>26</v>
      </c>
      <c r="C11" s="574" t="s">
        <v>330</v>
      </c>
      <c r="D11" s="577"/>
      <c r="E11" s="578"/>
      <c r="F11" s="578"/>
      <c r="G11" s="578"/>
      <c r="H11" s="578"/>
      <c r="I11" s="578"/>
      <c r="J11" s="232"/>
      <c r="K11" s="232"/>
      <c r="L11" s="232"/>
      <c r="N11" s="237"/>
    </row>
    <row r="12" spans="1:14">
      <c r="A12" s="569"/>
      <c r="B12" s="572"/>
      <c r="C12" s="575"/>
      <c r="D12" s="579" t="s">
        <v>331</v>
      </c>
      <c r="E12" s="580" t="s">
        <v>332</v>
      </c>
      <c r="F12" s="580" t="s">
        <v>333</v>
      </c>
      <c r="G12" s="580" t="s">
        <v>334</v>
      </c>
      <c r="H12" s="580" t="s">
        <v>335</v>
      </c>
      <c r="I12" s="580"/>
      <c r="J12" s="232"/>
      <c r="L12" s="232"/>
      <c r="N12" s="237"/>
    </row>
    <row r="13" spans="1:14">
      <c r="A13" s="569"/>
      <c r="B13" s="572"/>
      <c r="C13" s="575"/>
      <c r="D13" s="579"/>
      <c r="E13" s="580"/>
      <c r="F13" s="580"/>
      <c r="G13" s="580"/>
      <c r="H13" s="581"/>
      <c r="I13" s="581"/>
      <c r="J13" s="232"/>
      <c r="K13" s="232"/>
      <c r="N13" s="237"/>
    </row>
    <row r="14" spans="1:14">
      <c r="A14" s="569"/>
      <c r="B14" s="572"/>
      <c r="C14" s="575"/>
      <c r="D14" s="579"/>
      <c r="E14" s="580"/>
      <c r="F14" s="580"/>
      <c r="G14" s="580"/>
      <c r="H14" s="581"/>
      <c r="I14" s="581"/>
    </row>
    <row r="15" spans="1:14">
      <c r="A15" s="570"/>
      <c r="B15" s="573"/>
      <c r="C15" s="576"/>
      <c r="D15" s="238" t="s">
        <v>231</v>
      </c>
      <c r="E15" s="239" t="s">
        <v>336</v>
      </c>
      <c r="F15" s="239" t="s">
        <v>337</v>
      </c>
      <c r="G15" s="239" t="s">
        <v>248</v>
      </c>
      <c r="H15" s="240" t="s">
        <v>338</v>
      </c>
      <c r="I15" s="241"/>
    </row>
    <row r="16" spans="1:14">
      <c r="A16" s="242" t="s">
        <v>339</v>
      </c>
      <c r="B16" s="242" t="s">
        <v>38</v>
      </c>
      <c r="C16" s="243">
        <f t="shared" ref="C16:C31" si="0">(D16+E16+F16+G16+H16)</f>
        <v>0</v>
      </c>
      <c r="D16" s="244"/>
      <c r="E16" s="245"/>
      <c r="F16" s="246"/>
      <c r="G16" s="245"/>
      <c r="H16" s="246"/>
      <c r="I16" s="241"/>
    </row>
    <row r="17" spans="1:14">
      <c r="A17" s="242"/>
      <c r="B17" s="242" t="s">
        <v>340</v>
      </c>
      <c r="C17" s="247">
        <f t="shared" si="0"/>
        <v>0</v>
      </c>
      <c r="D17" s="242"/>
      <c r="E17" s="246"/>
      <c r="F17" s="246"/>
      <c r="G17" s="246"/>
      <c r="H17" s="246"/>
      <c r="I17" s="241"/>
      <c r="J17" s="248"/>
      <c r="K17" s="248"/>
      <c r="L17" s="248"/>
      <c r="M17" s="248"/>
      <c r="N17" s="249"/>
    </row>
    <row r="18" spans="1:14">
      <c r="A18" s="242"/>
      <c r="B18" s="242" t="s">
        <v>341</v>
      </c>
      <c r="C18" s="247">
        <f t="shared" si="0"/>
        <v>0</v>
      </c>
      <c r="D18" s="245"/>
      <c r="E18" s="245"/>
      <c r="F18" s="245"/>
      <c r="G18" s="245"/>
      <c r="H18" s="245"/>
      <c r="I18" s="250"/>
      <c r="J18" s="248"/>
      <c r="K18" s="248"/>
      <c r="L18" s="248"/>
      <c r="M18" s="248"/>
      <c r="N18" s="249"/>
    </row>
    <row r="19" spans="1:14">
      <c r="A19" s="242" t="s">
        <v>342</v>
      </c>
      <c r="B19" s="242" t="s">
        <v>343</v>
      </c>
      <c r="C19" s="247">
        <f t="shared" si="0"/>
        <v>0</v>
      </c>
      <c r="D19" s="244"/>
      <c r="E19" s="246"/>
      <c r="F19" s="246"/>
      <c r="G19" s="246"/>
      <c r="H19" s="246"/>
      <c r="I19" s="241"/>
      <c r="N19" s="251"/>
    </row>
    <row r="20" spans="1:14">
      <c r="A20" s="242" t="s">
        <v>344</v>
      </c>
      <c r="B20" s="242" t="s">
        <v>345</v>
      </c>
      <c r="C20" s="247">
        <f t="shared" si="0"/>
        <v>5728.1</v>
      </c>
      <c r="D20" s="244">
        <f>D23+D24+D26+D28+D31+D37+D40+D39</f>
        <v>5728.1</v>
      </c>
      <c r="E20" s="246"/>
      <c r="F20" s="246"/>
      <c r="G20" s="244"/>
      <c r="H20" s="246">
        <v>0</v>
      </c>
      <c r="I20" s="241"/>
      <c r="N20" s="251"/>
    </row>
    <row r="21" spans="1:14" hidden="1">
      <c r="A21" s="242" t="s">
        <v>346</v>
      </c>
      <c r="B21" s="252" t="s">
        <v>43</v>
      </c>
      <c r="C21" s="247">
        <f t="shared" si="0"/>
        <v>0</v>
      </c>
      <c r="D21" s="242"/>
      <c r="E21" s="246"/>
      <c r="F21" s="246"/>
      <c r="G21" s="246"/>
      <c r="H21" s="246"/>
      <c r="I21" s="241"/>
      <c r="N21" s="251"/>
    </row>
    <row r="22" spans="1:14" hidden="1">
      <c r="A22" s="242" t="s">
        <v>347</v>
      </c>
      <c r="B22" s="252" t="s">
        <v>348</v>
      </c>
      <c r="C22" s="247">
        <f t="shared" si="0"/>
        <v>0</v>
      </c>
      <c r="D22" s="242"/>
      <c r="E22" s="246"/>
      <c r="F22" s="246"/>
      <c r="G22" s="246"/>
      <c r="H22" s="246"/>
      <c r="I22" s="241"/>
      <c r="N22" s="251"/>
    </row>
    <row r="23" spans="1:14">
      <c r="A23" s="242" t="s">
        <v>349</v>
      </c>
      <c r="B23" s="253" t="s">
        <v>350</v>
      </c>
      <c r="C23" s="247">
        <f t="shared" si="0"/>
        <v>110.29</v>
      </c>
      <c r="D23" s="244">
        <v>110.29</v>
      </c>
      <c r="E23" s="254"/>
      <c r="F23" s="254"/>
      <c r="G23" s="254"/>
      <c r="H23" s="254"/>
      <c r="I23" s="255"/>
    </row>
    <row r="24" spans="1:14">
      <c r="A24" s="242" t="s">
        <v>351</v>
      </c>
      <c r="B24" s="253" t="s">
        <v>352</v>
      </c>
      <c r="C24" s="247">
        <f t="shared" si="0"/>
        <v>0</v>
      </c>
      <c r="D24" s="244"/>
      <c r="E24" s="246"/>
      <c r="F24" s="246"/>
      <c r="G24" s="246"/>
      <c r="H24" s="246"/>
      <c r="I24" s="241"/>
    </row>
    <row r="25" spans="1:14" hidden="1">
      <c r="A25" s="242" t="s">
        <v>353</v>
      </c>
      <c r="B25" s="252" t="s">
        <v>354</v>
      </c>
      <c r="C25" s="247">
        <f t="shared" si="0"/>
        <v>0</v>
      </c>
      <c r="D25" s="242"/>
      <c r="E25" s="246"/>
      <c r="F25" s="246"/>
      <c r="G25" s="246"/>
      <c r="H25" s="246"/>
      <c r="I25" s="241"/>
    </row>
    <row r="26" spans="1:14">
      <c r="A26" s="242" t="s">
        <v>355</v>
      </c>
      <c r="B26" s="253" t="s">
        <v>48</v>
      </c>
      <c r="C26" s="247">
        <f t="shared" si="0"/>
        <v>0</v>
      </c>
      <c r="D26" s="244"/>
      <c r="E26" s="246"/>
      <c r="F26" s="246"/>
      <c r="G26" s="246"/>
      <c r="H26" s="246"/>
      <c r="I26" s="241"/>
    </row>
    <row r="27" spans="1:14" ht="24" hidden="1">
      <c r="A27" s="242" t="s">
        <v>356</v>
      </c>
      <c r="B27" s="252" t="s">
        <v>49</v>
      </c>
      <c r="C27" s="247">
        <f t="shared" si="0"/>
        <v>0</v>
      </c>
      <c r="D27" s="242"/>
      <c r="E27" s="246"/>
      <c r="F27" s="246"/>
      <c r="G27" s="246"/>
      <c r="H27" s="246"/>
      <c r="I27" s="241"/>
    </row>
    <row r="28" spans="1:14" ht="24.75">
      <c r="A28" s="242" t="s">
        <v>357</v>
      </c>
      <c r="B28" s="256" t="s">
        <v>358</v>
      </c>
      <c r="C28" s="247">
        <f t="shared" si="0"/>
        <v>24</v>
      </c>
      <c r="D28" s="244">
        <v>24</v>
      </c>
      <c r="E28" s="246"/>
      <c r="F28" s="246"/>
      <c r="G28" s="246"/>
      <c r="H28" s="246"/>
      <c r="I28" s="241"/>
      <c r="K28" s="257"/>
    </row>
    <row r="29" spans="1:14" hidden="1">
      <c r="A29" s="242" t="s">
        <v>359</v>
      </c>
      <c r="B29" s="253" t="s">
        <v>360</v>
      </c>
      <c r="C29" s="247">
        <f t="shared" si="0"/>
        <v>0</v>
      </c>
      <c r="D29" s="244"/>
      <c r="E29" s="246"/>
      <c r="F29" s="246"/>
      <c r="G29" s="246"/>
      <c r="H29" s="246"/>
      <c r="I29" s="241"/>
      <c r="K29" s="233"/>
      <c r="L29" s="233"/>
      <c r="M29" s="233"/>
      <c r="N29" s="233"/>
    </row>
    <row r="30" spans="1:14">
      <c r="A30" s="242" t="s">
        <v>361</v>
      </c>
      <c r="B30" s="253" t="s">
        <v>52</v>
      </c>
      <c r="C30" s="247">
        <f t="shared" si="0"/>
        <v>0</v>
      </c>
      <c r="D30" s="242"/>
      <c r="E30" s="246"/>
      <c r="F30" s="246"/>
      <c r="G30" s="246"/>
      <c r="H30" s="246"/>
      <c r="I30" s="241"/>
      <c r="J30" s="251"/>
      <c r="K30" s="251"/>
      <c r="L30" s="251"/>
      <c r="M30" s="251"/>
      <c r="N30" s="251"/>
    </row>
    <row r="31" spans="1:14" ht="24.75">
      <c r="A31" s="242" t="s">
        <v>362</v>
      </c>
      <c r="B31" s="253" t="s">
        <v>54</v>
      </c>
      <c r="C31" s="247">
        <f t="shared" si="0"/>
        <v>4284.3</v>
      </c>
      <c r="D31" s="242">
        <v>4284.3</v>
      </c>
      <c r="E31" s="258"/>
      <c r="F31" s="258">
        <v>0</v>
      </c>
      <c r="G31" s="258">
        <v>0</v>
      </c>
      <c r="H31" s="258">
        <v>0</v>
      </c>
      <c r="I31" s="259"/>
      <c r="K31" s="257"/>
    </row>
    <row r="32" spans="1:14">
      <c r="A32" s="242"/>
      <c r="B32" s="242" t="s">
        <v>340</v>
      </c>
      <c r="C32" s="247"/>
      <c r="D32" s="242"/>
      <c r="E32" s="246"/>
      <c r="F32" s="246"/>
      <c r="G32" s="246"/>
      <c r="H32" s="246"/>
      <c r="I32" s="241"/>
      <c r="K32" s="233"/>
      <c r="L32" s="233"/>
      <c r="M32" s="233"/>
      <c r="N32" s="233"/>
    </row>
    <row r="33" spans="1:9">
      <c r="A33" s="242"/>
      <c r="B33" s="253" t="s">
        <v>363</v>
      </c>
      <c r="C33" s="247">
        <f t="shared" ref="C33:C44" si="1">(D33+E33+F33+G33+H33)</f>
        <v>2567.16</v>
      </c>
      <c r="D33" s="242">
        <v>2567.16</v>
      </c>
      <c r="E33" s="246"/>
      <c r="F33" s="246"/>
      <c r="G33" s="246"/>
      <c r="H33" s="246"/>
      <c r="I33" s="241"/>
    </row>
    <row r="34" spans="1:9">
      <c r="A34" s="242"/>
      <c r="B34" s="253" t="s">
        <v>364</v>
      </c>
      <c r="C34" s="247">
        <f t="shared" si="1"/>
        <v>1192.58</v>
      </c>
      <c r="D34" s="242">
        <v>1192.58</v>
      </c>
      <c r="E34" s="246"/>
      <c r="F34" s="246"/>
      <c r="G34" s="246"/>
      <c r="H34" s="246"/>
      <c r="I34" s="241"/>
    </row>
    <row r="35" spans="1:9">
      <c r="A35" s="242"/>
      <c r="B35" s="253" t="s">
        <v>365</v>
      </c>
      <c r="C35" s="247">
        <f t="shared" si="1"/>
        <v>524.55999999999995</v>
      </c>
      <c r="D35" s="242">
        <v>524.55999999999995</v>
      </c>
      <c r="E35" s="246"/>
      <c r="F35" s="246"/>
      <c r="G35" s="246"/>
      <c r="H35" s="246"/>
      <c r="I35" s="241"/>
    </row>
    <row r="36" spans="1:9">
      <c r="A36" s="242"/>
      <c r="B36" s="253" t="s">
        <v>366</v>
      </c>
      <c r="C36" s="247">
        <f t="shared" si="1"/>
        <v>0</v>
      </c>
      <c r="D36" s="242"/>
      <c r="E36" s="246"/>
      <c r="F36" s="246"/>
      <c r="G36" s="246"/>
      <c r="H36" s="246"/>
      <c r="I36" s="241"/>
    </row>
    <row r="37" spans="1:9" ht="24.75">
      <c r="A37" s="242" t="s">
        <v>367</v>
      </c>
      <c r="B37" s="253" t="s">
        <v>55</v>
      </c>
      <c r="C37" s="247">
        <f t="shared" si="1"/>
        <v>0</v>
      </c>
      <c r="D37" s="244"/>
      <c r="E37" s="246"/>
      <c r="F37" s="246"/>
      <c r="G37" s="246"/>
      <c r="H37" s="246"/>
      <c r="I37" s="241"/>
    </row>
    <row r="38" spans="1:9" hidden="1">
      <c r="A38" s="242" t="s">
        <v>368</v>
      </c>
      <c r="B38" s="252" t="s">
        <v>56</v>
      </c>
      <c r="C38" s="247">
        <f t="shared" si="1"/>
        <v>0</v>
      </c>
      <c r="D38" s="242"/>
      <c r="E38" s="246"/>
      <c r="F38" s="246"/>
      <c r="G38" s="246"/>
      <c r="H38" s="246"/>
      <c r="I38" s="241"/>
    </row>
    <row r="39" spans="1:9">
      <c r="A39" s="242" t="s">
        <v>368</v>
      </c>
      <c r="B39" s="252" t="s">
        <v>369</v>
      </c>
      <c r="C39" s="247">
        <f t="shared" si="1"/>
        <v>0</v>
      </c>
      <c r="D39" s="242"/>
      <c r="E39" s="246"/>
      <c r="F39" s="246">
        <f>+-------------------------------------------------------------------------O30</f>
        <v>0</v>
      </c>
      <c r="G39" s="246"/>
      <c r="H39" s="246"/>
      <c r="I39" s="241"/>
    </row>
    <row r="40" spans="1:9" ht="24.75">
      <c r="A40" s="242" t="s">
        <v>370</v>
      </c>
      <c r="B40" s="253" t="s">
        <v>57</v>
      </c>
      <c r="C40" s="247">
        <f t="shared" si="1"/>
        <v>1309.51</v>
      </c>
      <c r="D40" s="244">
        <v>1309.51</v>
      </c>
      <c r="E40" s="246"/>
      <c r="F40" s="246"/>
      <c r="G40" s="245"/>
      <c r="H40" s="246"/>
      <c r="I40" s="241"/>
    </row>
    <row r="41" spans="1:9">
      <c r="A41" s="242" t="s">
        <v>371</v>
      </c>
      <c r="B41" s="242" t="s">
        <v>108</v>
      </c>
      <c r="C41" s="247">
        <f t="shared" si="1"/>
        <v>0</v>
      </c>
      <c r="D41" s="244"/>
      <c r="E41" s="260"/>
      <c r="F41" s="260"/>
      <c r="G41" s="260"/>
      <c r="H41" s="260"/>
      <c r="I41" s="259"/>
    </row>
    <row r="42" spans="1:9" ht="14.1" customHeight="1">
      <c r="A42" s="261" t="s">
        <v>372</v>
      </c>
      <c r="B42" s="242" t="s">
        <v>373</v>
      </c>
      <c r="C42" s="259">
        <f t="shared" si="1"/>
        <v>0</v>
      </c>
      <c r="D42" s="262"/>
      <c r="E42" s="241"/>
      <c r="F42" s="241"/>
      <c r="G42" s="241"/>
      <c r="H42" s="241"/>
    </row>
    <row r="43" spans="1:9" ht="14.1" customHeight="1">
      <c r="A43" s="261" t="s">
        <v>374</v>
      </c>
      <c r="B43" s="242" t="s">
        <v>375</v>
      </c>
      <c r="C43" s="259">
        <f t="shared" si="1"/>
        <v>0</v>
      </c>
      <c r="D43" s="262"/>
      <c r="E43" s="241"/>
      <c r="F43" s="241"/>
      <c r="G43" s="241"/>
      <c r="H43" s="241"/>
    </row>
    <row r="44" spans="1:9">
      <c r="A44" s="263"/>
      <c r="B44" s="264" t="s">
        <v>376</v>
      </c>
      <c r="C44" s="259">
        <f t="shared" si="1"/>
        <v>5728.1</v>
      </c>
      <c r="D44" s="247">
        <f>D20+D19+D16</f>
        <v>5728.1</v>
      </c>
      <c r="E44" s="247">
        <f>E20+E19+E16</f>
        <v>0</v>
      </c>
      <c r="F44" s="247">
        <f>F20+F19+F16</f>
        <v>0</v>
      </c>
      <c r="G44" s="247">
        <f>G20+G19+G16</f>
        <v>0</v>
      </c>
      <c r="H44" s="247">
        <f>H20+H19+H16</f>
        <v>0</v>
      </c>
      <c r="I44" s="265"/>
    </row>
    <row r="45" spans="1:9" ht="20.25" customHeight="1">
      <c r="A45" t="s">
        <v>222</v>
      </c>
      <c r="C45" s="566"/>
      <c r="D45" s="566"/>
      <c r="F45" s="567" t="s">
        <v>223</v>
      </c>
      <c r="G45" s="566"/>
      <c r="H45" s="566"/>
      <c r="I45" s="266"/>
    </row>
    <row r="46" spans="1:9">
      <c r="C46" s="562" t="s">
        <v>377</v>
      </c>
      <c r="D46" s="562"/>
      <c r="E46" s="563" t="s">
        <v>378</v>
      </c>
      <c r="F46" s="563"/>
      <c r="G46" s="563"/>
      <c r="H46" s="563"/>
      <c r="I46" s="266"/>
    </row>
    <row r="47" spans="1:9" ht="20.25" customHeight="1">
      <c r="A47" s="564" t="s">
        <v>227</v>
      </c>
      <c r="B47" s="564"/>
      <c r="C47" s="564"/>
      <c r="D47" s="564"/>
      <c r="F47" s="565" t="s">
        <v>228</v>
      </c>
      <c r="G47" s="566"/>
      <c r="H47" s="566"/>
      <c r="I47" s="566"/>
    </row>
    <row r="48" spans="1:9">
      <c r="C48" s="562" t="s">
        <v>377</v>
      </c>
      <c r="D48" s="562"/>
      <c r="E48" s="563" t="s">
        <v>378</v>
      </c>
      <c r="F48" s="563"/>
      <c r="G48" s="563"/>
      <c r="H48" s="563"/>
      <c r="I48" s="266"/>
    </row>
    <row r="49" spans="1:9">
      <c r="A49" s="266"/>
      <c r="B49" s="559" t="s">
        <v>297</v>
      </c>
      <c r="C49" s="559"/>
      <c r="D49" s="559"/>
      <c r="E49" s="559"/>
      <c r="F49" s="559"/>
      <c r="G49" s="559"/>
      <c r="H49" s="559"/>
      <c r="I49" s="266"/>
    </row>
    <row r="50" spans="1:9">
      <c r="A50" s="266"/>
      <c r="B50" s="266"/>
      <c r="C50" s="266"/>
      <c r="D50" s="266"/>
      <c r="E50" s="266"/>
      <c r="F50" s="266"/>
      <c r="G50" s="266"/>
      <c r="H50" s="266"/>
      <c r="I50" s="266"/>
    </row>
    <row r="51" spans="1:9">
      <c r="A51" s="266"/>
      <c r="B51" s="266"/>
      <c r="C51" s="266"/>
      <c r="D51" s="266"/>
      <c r="E51" s="266"/>
      <c r="F51" s="266"/>
      <c r="G51" s="266"/>
      <c r="H51" s="266"/>
      <c r="I51" s="266"/>
    </row>
    <row r="52" spans="1:9">
      <c r="A52" s="266"/>
      <c r="B52" s="266"/>
      <c r="C52" s="266"/>
      <c r="D52" s="266"/>
      <c r="E52" s="266"/>
      <c r="F52" s="266"/>
      <c r="G52" s="266"/>
      <c r="H52" s="266"/>
      <c r="I52" s="266"/>
    </row>
    <row r="53" spans="1:9">
      <c r="A53" s="266"/>
      <c r="B53" s="266"/>
      <c r="C53" s="266"/>
      <c r="D53" s="266"/>
      <c r="E53" s="266"/>
      <c r="F53" s="266"/>
      <c r="G53" s="266"/>
      <c r="H53" s="266"/>
      <c r="I53" s="266"/>
    </row>
    <row r="54" spans="1:9">
      <c r="C54" s="560"/>
      <c r="D54" s="560"/>
      <c r="E54" s="560"/>
      <c r="F54" s="560"/>
      <c r="G54" s="560"/>
      <c r="H54" s="560"/>
      <c r="I54" s="560"/>
    </row>
    <row r="55" spans="1:9">
      <c r="C55" s="233"/>
      <c r="D55" s="233"/>
      <c r="E55" s="233"/>
      <c r="F55" s="233"/>
      <c r="G55" s="561"/>
      <c r="H55" s="561"/>
      <c r="I55" s="561"/>
    </row>
  </sheetData>
  <mergeCells count="33">
    <mergeCell ref="C45:D45"/>
    <mergeCell ref="F45:H45"/>
    <mergeCell ref="A11:A15"/>
    <mergeCell ref="B11:B15"/>
    <mergeCell ref="C11:C15"/>
    <mergeCell ref="D11:I11"/>
    <mergeCell ref="D12:D14"/>
    <mergeCell ref="E12:E14"/>
    <mergeCell ref="F12:F14"/>
    <mergeCell ref="G12:G14"/>
    <mergeCell ref="H12:H14"/>
    <mergeCell ref="I12:I14"/>
    <mergeCell ref="B49:H49"/>
    <mergeCell ref="C54:D54"/>
    <mergeCell ref="E54:I54"/>
    <mergeCell ref="G55:I55"/>
    <mergeCell ref="C46:D46"/>
    <mergeCell ref="E46:H46"/>
    <mergeCell ref="A47:D47"/>
    <mergeCell ref="F47:I47"/>
    <mergeCell ref="C48:D48"/>
    <mergeCell ref="E48:H48"/>
    <mergeCell ref="A7:D7"/>
    <mergeCell ref="A8:G8"/>
    <mergeCell ref="G9:I9"/>
    <mergeCell ref="C10:E10"/>
    <mergeCell ref="H10:I10"/>
    <mergeCell ref="A6:L6"/>
    <mergeCell ref="E1:I1"/>
    <mergeCell ref="E2:I2"/>
    <mergeCell ref="E3:I3"/>
    <mergeCell ref="E4:I4"/>
    <mergeCell ref="E5:I5"/>
  </mergeCells>
  <pageMargins left="0.7" right="0.7" top="0.75" bottom="0.75" header="0.3" footer="0.3"/>
  <pageSetup paperSize="9" scale="7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94"/>
  <sheetViews>
    <sheetView showRuler="0" topLeftCell="A16" zoomScaleNormal="100" workbookViewId="0">
      <selection activeCell="L9" sqref="L9"/>
    </sheetView>
  </sheetViews>
  <sheetFormatPr defaultColWidth="9.140625" defaultRowHeight="15"/>
  <cols>
    <col min="1" max="2" width="1.85546875" style="271" customWidth="1"/>
    <col min="3" max="3" width="1.5703125" style="271" customWidth="1"/>
    <col min="4" max="4" width="2.28515625" style="271" customWidth="1"/>
    <col min="5" max="5" width="2" style="271" customWidth="1"/>
    <col min="6" max="6" width="2.42578125" style="271" customWidth="1"/>
    <col min="7" max="7" width="35.85546875" style="269" customWidth="1"/>
    <col min="8" max="8" width="3.42578125" style="270" customWidth="1"/>
    <col min="9" max="10" width="10.7109375" style="269" customWidth="1"/>
    <col min="11" max="11" width="13.28515625" style="269" customWidth="1"/>
    <col min="12" max="12" width="9.140625" style="268"/>
    <col min="13" max="16384" width="9.140625" style="267"/>
  </cols>
  <sheetData>
    <row r="1" spans="1:11">
      <c r="A1" s="278"/>
      <c r="B1" s="278"/>
      <c r="C1" s="278"/>
      <c r="D1" s="278"/>
      <c r="E1" s="278"/>
      <c r="F1" s="278"/>
      <c r="G1" s="278"/>
      <c r="H1" s="318" t="s">
        <v>421</v>
      </c>
      <c r="I1" s="317"/>
      <c r="J1" s="268"/>
      <c r="K1" s="278"/>
    </row>
    <row r="2" spans="1:11">
      <c r="A2" s="278"/>
      <c r="B2" s="278"/>
      <c r="C2" s="278"/>
      <c r="D2" s="278"/>
      <c r="E2" s="278"/>
      <c r="F2" s="278"/>
      <c r="G2" s="278"/>
      <c r="H2" s="318" t="s">
        <v>420</v>
      </c>
      <c r="I2" s="317"/>
      <c r="J2" s="268"/>
      <c r="K2" s="278"/>
    </row>
    <row r="3" spans="1:11" ht="15" customHeight="1">
      <c r="A3" s="278"/>
      <c r="B3" s="278"/>
      <c r="C3" s="278"/>
      <c r="D3" s="278"/>
      <c r="E3" s="278"/>
      <c r="F3" s="278"/>
      <c r="G3" s="278"/>
      <c r="H3" s="318" t="s">
        <v>419</v>
      </c>
      <c r="I3" s="317"/>
      <c r="J3" s="316"/>
      <c r="K3" s="278"/>
    </row>
    <row r="4" spans="1:11" ht="6" customHeight="1">
      <c r="A4" s="278"/>
      <c r="B4" s="278"/>
      <c r="C4" s="278"/>
      <c r="D4" s="278"/>
      <c r="E4" s="278"/>
      <c r="F4" s="278"/>
      <c r="G4" s="278"/>
      <c r="I4" s="268"/>
      <c r="J4" s="316"/>
      <c r="K4" s="278"/>
    </row>
    <row r="5" spans="1:11">
      <c r="A5" s="590" t="s">
        <v>418</v>
      </c>
      <c r="B5" s="590"/>
      <c r="C5" s="590"/>
      <c r="D5" s="590"/>
      <c r="E5" s="590"/>
      <c r="F5" s="590"/>
      <c r="G5" s="590"/>
      <c r="H5" s="590"/>
      <c r="I5" s="590"/>
      <c r="J5" s="590"/>
      <c r="K5" s="590"/>
    </row>
    <row r="6" spans="1:11" ht="30" customHeight="1">
      <c r="A6" s="474" t="s">
        <v>6</v>
      </c>
      <c r="B6" s="474"/>
      <c r="C6" s="474"/>
      <c r="D6" s="474"/>
      <c r="E6" s="474"/>
      <c r="F6" s="474"/>
      <c r="G6" s="474"/>
      <c r="H6" s="474"/>
      <c r="I6" s="474"/>
      <c r="J6" s="474"/>
      <c r="K6" s="474"/>
    </row>
    <row r="7" spans="1:11">
      <c r="A7" s="474" t="s">
        <v>7</v>
      </c>
      <c r="B7" s="474"/>
      <c r="C7" s="474"/>
      <c r="D7" s="474"/>
      <c r="E7" s="474"/>
      <c r="F7" s="474"/>
      <c r="G7" s="474"/>
      <c r="H7" s="474"/>
      <c r="I7" s="474"/>
      <c r="J7" s="474"/>
      <c r="K7" s="474"/>
    </row>
    <row r="8" spans="1:11" ht="15" customHeight="1">
      <c r="A8" s="591" t="s">
        <v>417</v>
      </c>
      <c r="B8" s="592"/>
      <c r="C8" s="592"/>
      <c r="D8" s="592"/>
      <c r="E8" s="592"/>
      <c r="F8" s="592"/>
      <c r="G8" s="592"/>
      <c r="H8" s="592"/>
      <c r="I8" s="592"/>
      <c r="J8" s="592"/>
      <c r="K8" s="592"/>
    </row>
    <row r="9" spans="1:11" ht="6.95" customHeight="1">
      <c r="A9" s="315"/>
      <c r="B9" s="314"/>
      <c r="C9" s="314"/>
      <c r="D9" s="314"/>
      <c r="E9" s="314"/>
      <c r="F9" s="314"/>
      <c r="G9" s="314"/>
      <c r="H9" s="314"/>
      <c r="I9" s="314"/>
      <c r="J9" s="314"/>
      <c r="K9" s="314"/>
    </row>
    <row r="10" spans="1:11">
      <c r="A10" s="585" t="s">
        <v>416</v>
      </c>
      <c r="B10" s="474"/>
      <c r="C10" s="474"/>
      <c r="D10" s="474"/>
      <c r="E10" s="474"/>
      <c r="F10" s="474"/>
      <c r="G10" s="474"/>
      <c r="H10" s="474"/>
      <c r="I10" s="474"/>
      <c r="J10" s="474"/>
      <c r="K10" s="474"/>
    </row>
    <row r="11" spans="1:11">
      <c r="A11" s="474" t="s">
        <v>232</v>
      </c>
      <c r="B11" s="474"/>
      <c r="C11" s="474"/>
      <c r="D11" s="474"/>
      <c r="E11" s="474"/>
      <c r="F11" s="474"/>
      <c r="G11" s="474"/>
      <c r="H11" s="474"/>
      <c r="I11" s="474"/>
      <c r="J11" s="474"/>
      <c r="K11" s="474"/>
    </row>
    <row r="12" spans="1:11">
      <c r="A12" s="595" t="s">
        <v>502</v>
      </c>
      <c r="B12" s="474"/>
      <c r="C12" s="474"/>
      <c r="D12" s="474"/>
      <c r="E12" s="474"/>
      <c r="F12" s="474"/>
      <c r="G12" s="474"/>
      <c r="H12" s="474"/>
      <c r="I12" s="474"/>
      <c r="J12" s="474"/>
      <c r="K12" s="474"/>
    </row>
    <row r="13" spans="1:11">
      <c r="A13" s="585" t="s">
        <v>12</v>
      </c>
      <c r="B13" s="474"/>
      <c r="C13" s="474"/>
      <c r="D13" s="474"/>
      <c r="E13" s="474"/>
      <c r="F13" s="474"/>
      <c r="G13" s="474"/>
      <c r="H13" s="474"/>
      <c r="I13" s="474"/>
      <c r="J13" s="474"/>
      <c r="K13" s="474"/>
    </row>
    <row r="14" spans="1:11" ht="15" customHeight="1">
      <c r="A14" s="474" t="s">
        <v>415</v>
      </c>
      <c r="B14" s="474"/>
      <c r="C14" s="474"/>
      <c r="D14" s="474"/>
      <c r="E14" s="474"/>
      <c r="F14" s="474"/>
      <c r="G14" s="474"/>
      <c r="H14" s="474"/>
      <c r="I14" s="474"/>
      <c r="J14" s="474"/>
      <c r="K14" s="474"/>
    </row>
    <row r="15" spans="1:11">
      <c r="A15" s="309"/>
      <c r="B15" s="304"/>
      <c r="C15" s="304"/>
      <c r="D15" s="304"/>
      <c r="E15" s="304"/>
      <c r="F15" s="304"/>
      <c r="G15" s="304" t="s">
        <v>414</v>
      </c>
      <c r="H15" s="304"/>
      <c r="I15" s="278"/>
      <c r="J15" s="278"/>
      <c r="K15" s="313"/>
    </row>
    <row r="16" spans="1:11">
      <c r="A16" s="309"/>
      <c r="B16" s="304"/>
      <c r="C16" s="304"/>
      <c r="D16" s="304"/>
      <c r="E16" s="304"/>
      <c r="F16" s="304"/>
      <c r="G16" s="304"/>
      <c r="H16" s="304"/>
      <c r="I16" s="312"/>
      <c r="J16" s="311"/>
      <c r="K16" s="310" t="s">
        <v>15</v>
      </c>
    </row>
    <row r="17" spans="1:11">
      <c r="A17" s="309"/>
      <c r="B17" s="304"/>
      <c r="C17" s="304"/>
      <c r="D17" s="304"/>
      <c r="E17" s="304"/>
      <c r="F17" s="304"/>
      <c r="G17" s="304"/>
      <c r="H17" s="304"/>
      <c r="I17" s="308"/>
      <c r="J17" s="308" t="s">
        <v>413</v>
      </c>
      <c r="K17" s="307"/>
    </row>
    <row r="18" spans="1:11">
      <c r="A18" s="309"/>
      <c r="B18" s="304"/>
      <c r="C18" s="304"/>
      <c r="D18" s="304"/>
      <c r="E18" s="304"/>
      <c r="F18" s="304"/>
      <c r="G18" s="304"/>
      <c r="H18" s="304"/>
      <c r="I18" s="308"/>
      <c r="J18" s="308" t="s">
        <v>17</v>
      </c>
      <c r="K18" s="307"/>
    </row>
    <row r="19" spans="1:11">
      <c r="A19" s="309"/>
      <c r="B19" s="304"/>
      <c r="C19" s="304"/>
      <c r="D19" s="304"/>
      <c r="E19" s="304"/>
      <c r="F19" s="304"/>
      <c r="G19" s="304"/>
      <c r="H19" s="304"/>
      <c r="I19" s="302"/>
      <c r="J19" s="308" t="s">
        <v>18</v>
      </c>
      <c r="K19" s="307" t="s">
        <v>19</v>
      </c>
    </row>
    <row r="20" spans="1:11" ht="8.1" customHeight="1">
      <c r="A20" s="282"/>
      <c r="B20" s="282"/>
      <c r="C20" s="282"/>
      <c r="D20" s="282"/>
      <c r="E20" s="282"/>
      <c r="F20" s="282"/>
      <c r="G20" s="304"/>
      <c r="H20" s="304"/>
      <c r="I20" s="303"/>
      <c r="J20" s="303"/>
      <c r="K20" s="306"/>
    </row>
    <row r="21" spans="1:11">
      <c r="A21" s="282"/>
      <c r="B21" s="282"/>
      <c r="C21" s="282"/>
      <c r="D21" s="282"/>
      <c r="E21" s="282"/>
      <c r="F21" s="282"/>
      <c r="G21" s="305"/>
      <c r="H21" s="304"/>
      <c r="I21" s="303"/>
      <c r="J21" s="303"/>
      <c r="K21" s="302" t="s">
        <v>412</v>
      </c>
    </row>
    <row r="22" spans="1:11" ht="15" customHeight="1">
      <c r="A22" s="586" t="s">
        <v>25</v>
      </c>
      <c r="B22" s="587"/>
      <c r="C22" s="587"/>
      <c r="D22" s="587"/>
      <c r="E22" s="587"/>
      <c r="F22" s="587"/>
      <c r="G22" s="586" t="s">
        <v>26</v>
      </c>
      <c r="H22" s="586" t="s">
        <v>411</v>
      </c>
      <c r="I22" s="588" t="s">
        <v>410</v>
      </c>
      <c r="J22" s="589"/>
      <c r="K22" s="589"/>
    </row>
    <row r="23" spans="1:11">
      <c r="A23" s="587"/>
      <c r="B23" s="587"/>
      <c r="C23" s="587"/>
      <c r="D23" s="587"/>
      <c r="E23" s="587"/>
      <c r="F23" s="587"/>
      <c r="G23" s="586"/>
      <c r="H23" s="586"/>
      <c r="I23" s="598" t="s">
        <v>409</v>
      </c>
      <c r="J23" s="598"/>
      <c r="K23" s="599"/>
    </row>
    <row r="24" spans="1:11" ht="24.95" customHeight="1">
      <c r="A24" s="587"/>
      <c r="B24" s="587"/>
      <c r="C24" s="587"/>
      <c r="D24" s="587"/>
      <c r="E24" s="587"/>
      <c r="F24" s="587"/>
      <c r="G24" s="586"/>
      <c r="H24" s="586"/>
      <c r="I24" s="586" t="s">
        <v>408</v>
      </c>
      <c r="J24" s="586" t="s">
        <v>407</v>
      </c>
      <c r="K24" s="600"/>
    </row>
    <row r="25" spans="1:11" ht="36" customHeight="1">
      <c r="A25" s="587"/>
      <c r="B25" s="587"/>
      <c r="C25" s="587"/>
      <c r="D25" s="587"/>
      <c r="E25" s="587"/>
      <c r="F25" s="587"/>
      <c r="G25" s="586"/>
      <c r="H25" s="586"/>
      <c r="I25" s="586"/>
      <c r="J25" s="301" t="s">
        <v>406</v>
      </c>
      <c r="K25" s="301" t="s">
        <v>405</v>
      </c>
    </row>
    <row r="26" spans="1:11">
      <c r="A26" s="582">
        <v>1</v>
      </c>
      <c r="B26" s="582"/>
      <c r="C26" s="582"/>
      <c r="D26" s="582"/>
      <c r="E26" s="582"/>
      <c r="F26" s="582"/>
      <c r="G26" s="292">
        <v>2</v>
      </c>
      <c r="H26" s="292">
        <v>3</v>
      </c>
      <c r="I26" s="292">
        <v>4</v>
      </c>
      <c r="J26" s="292">
        <v>5</v>
      </c>
      <c r="K26" s="292">
        <v>6</v>
      </c>
    </row>
    <row r="27" spans="1:11">
      <c r="A27" s="288">
        <v>2</v>
      </c>
      <c r="B27" s="288"/>
      <c r="C27" s="297"/>
      <c r="D27" s="297"/>
      <c r="E27" s="297"/>
      <c r="F27" s="297"/>
      <c r="G27" s="300" t="s">
        <v>404</v>
      </c>
      <c r="H27" s="286">
        <v>1</v>
      </c>
      <c r="I27" s="285">
        <f>I28+I34+I36+I39+I44+I56+I63+I72+I78</f>
        <v>6583.83</v>
      </c>
      <c r="J27" s="285">
        <f>J28+J34+J36+J39+J44+J56+J63+J72+J78</f>
        <v>5728.1</v>
      </c>
      <c r="K27" s="285">
        <f>K28+K34+K36+K39+K44+K56+K63+K72+K78</f>
        <v>0</v>
      </c>
    </row>
    <row r="28" spans="1:11" hidden="1" collapsed="1">
      <c r="A28" s="288">
        <v>2</v>
      </c>
      <c r="B28" s="288">
        <v>1</v>
      </c>
      <c r="C28" s="288"/>
      <c r="D28" s="288"/>
      <c r="E28" s="288"/>
      <c r="F28" s="288"/>
      <c r="G28" s="287" t="s">
        <v>37</v>
      </c>
      <c r="H28" s="286">
        <v>2</v>
      </c>
      <c r="I28" s="285">
        <f>I29+I33</f>
        <v>0</v>
      </c>
      <c r="J28" s="285">
        <f>J29+J33</f>
        <v>0</v>
      </c>
      <c r="K28" s="285">
        <f>K29+K33</f>
        <v>0</v>
      </c>
    </row>
    <row r="29" spans="1:11" hidden="1" collapsed="1">
      <c r="A29" s="297">
        <v>2</v>
      </c>
      <c r="B29" s="297">
        <v>1</v>
      </c>
      <c r="C29" s="297">
        <v>1</v>
      </c>
      <c r="D29" s="297"/>
      <c r="E29" s="297"/>
      <c r="F29" s="297"/>
      <c r="G29" s="295" t="s">
        <v>403</v>
      </c>
      <c r="H29" s="292">
        <v>3</v>
      </c>
      <c r="I29" s="291">
        <f>I30+I32</f>
        <v>0</v>
      </c>
      <c r="J29" s="291">
        <f>J30+J32</f>
        <v>0</v>
      </c>
      <c r="K29" s="291">
        <f>K30+K32</f>
        <v>0</v>
      </c>
    </row>
    <row r="30" spans="1:11" hidden="1" collapsed="1">
      <c r="A30" s="297">
        <v>2</v>
      </c>
      <c r="B30" s="297">
        <v>1</v>
      </c>
      <c r="C30" s="297">
        <v>1</v>
      </c>
      <c r="D30" s="297">
        <v>1</v>
      </c>
      <c r="E30" s="297">
        <v>1</v>
      </c>
      <c r="F30" s="297">
        <v>1</v>
      </c>
      <c r="G30" s="295" t="s">
        <v>402</v>
      </c>
      <c r="H30" s="292">
        <v>4</v>
      </c>
      <c r="I30" s="291"/>
      <c r="J30" s="291"/>
      <c r="K30" s="291"/>
    </row>
    <row r="31" spans="1:11" hidden="1" collapsed="1">
      <c r="A31" s="297"/>
      <c r="B31" s="297"/>
      <c r="C31" s="297"/>
      <c r="D31" s="297"/>
      <c r="E31" s="297"/>
      <c r="F31" s="297"/>
      <c r="G31" s="295" t="s">
        <v>401</v>
      </c>
      <c r="H31" s="292">
        <v>5</v>
      </c>
      <c r="I31" s="291"/>
      <c r="J31" s="291"/>
      <c r="K31" s="291"/>
    </row>
    <row r="32" spans="1:11" hidden="1" collapsed="1">
      <c r="A32" s="297">
        <v>2</v>
      </c>
      <c r="B32" s="297">
        <v>1</v>
      </c>
      <c r="C32" s="297">
        <v>1</v>
      </c>
      <c r="D32" s="297">
        <v>1</v>
      </c>
      <c r="E32" s="297">
        <v>2</v>
      </c>
      <c r="F32" s="297">
        <v>1</v>
      </c>
      <c r="G32" s="295" t="s">
        <v>40</v>
      </c>
      <c r="H32" s="292">
        <v>6</v>
      </c>
      <c r="I32" s="291"/>
      <c r="J32" s="291"/>
      <c r="K32" s="291"/>
    </row>
    <row r="33" spans="1:12" hidden="1" collapsed="1">
      <c r="A33" s="297">
        <v>2</v>
      </c>
      <c r="B33" s="297">
        <v>1</v>
      </c>
      <c r="C33" s="297">
        <v>2</v>
      </c>
      <c r="D33" s="297"/>
      <c r="E33" s="297"/>
      <c r="F33" s="297"/>
      <c r="G33" s="295" t="s">
        <v>41</v>
      </c>
      <c r="H33" s="292">
        <v>7</v>
      </c>
      <c r="I33" s="291"/>
      <c r="J33" s="291"/>
      <c r="K33" s="291"/>
    </row>
    <row r="34" spans="1:12">
      <c r="A34" s="288">
        <v>2</v>
      </c>
      <c r="B34" s="288">
        <v>2</v>
      </c>
      <c r="C34" s="288"/>
      <c r="D34" s="288"/>
      <c r="E34" s="288"/>
      <c r="F34" s="288"/>
      <c r="G34" s="287" t="s">
        <v>400</v>
      </c>
      <c r="H34" s="286">
        <v>8</v>
      </c>
      <c r="I34" s="299">
        <f>I35</f>
        <v>6583.83</v>
      </c>
      <c r="J34" s="299">
        <f>J35</f>
        <v>5728.1</v>
      </c>
      <c r="K34" s="299">
        <f>K35</f>
        <v>0</v>
      </c>
    </row>
    <row r="35" spans="1:12">
      <c r="A35" s="297">
        <v>2</v>
      </c>
      <c r="B35" s="297">
        <v>2</v>
      </c>
      <c r="C35" s="297">
        <v>1</v>
      </c>
      <c r="D35" s="297"/>
      <c r="E35" s="297"/>
      <c r="F35" s="297"/>
      <c r="G35" s="295" t="s">
        <v>400</v>
      </c>
      <c r="H35" s="292">
        <v>9</v>
      </c>
      <c r="I35" s="291">
        <v>6583.83</v>
      </c>
      <c r="J35" s="291">
        <v>5728.1</v>
      </c>
      <c r="K35" s="291"/>
    </row>
    <row r="36" spans="1:12" hidden="1" collapsed="1">
      <c r="A36" s="288">
        <v>2</v>
      </c>
      <c r="B36" s="288">
        <v>3</v>
      </c>
      <c r="C36" s="288"/>
      <c r="D36" s="288"/>
      <c r="E36" s="288"/>
      <c r="F36" s="288"/>
      <c r="G36" s="287" t="s">
        <v>58</v>
      </c>
      <c r="H36" s="286">
        <v>10</v>
      </c>
      <c r="I36" s="285">
        <f>I37+I38</f>
        <v>0</v>
      </c>
      <c r="J36" s="285">
        <f>J37+J38</f>
        <v>0</v>
      </c>
      <c r="K36" s="285">
        <f>K37+K38</f>
        <v>0</v>
      </c>
    </row>
    <row r="37" spans="1:12" hidden="1" collapsed="1">
      <c r="A37" s="297">
        <v>2</v>
      </c>
      <c r="B37" s="297">
        <v>3</v>
      </c>
      <c r="C37" s="297">
        <v>1</v>
      </c>
      <c r="D37" s="297"/>
      <c r="E37" s="297"/>
      <c r="F37" s="297"/>
      <c r="G37" s="295" t="s">
        <v>59</v>
      </c>
      <c r="H37" s="292">
        <v>11</v>
      </c>
      <c r="I37" s="291"/>
      <c r="J37" s="291"/>
      <c r="K37" s="291"/>
    </row>
    <row r="38" spans="1:12" hidden="1" collapsed="1">
      <c r="A38" s="297">
        <v>2</v>
      </c>
      <c r="B38" s="297">
        <v>3</v>
      </c>
      <c r="C38" s="297">
        <v>2</v>
      </c>
      <c r="D38" s="297"/>
      <c r="E38" s="297"/>
      <c r="F38" s="297"/>
      <c r="G38" s="295" t="s">
        <v>70</v>
      </c>
      <c r="H38" s="292">
        <v>12</v>
      </c>
      <c r="I38" s="291"/>
      <c r="J38" s="291"/>
      <c r="K38" s="291"/>
    </row>
    <row r="39" spans="1:12" hidden="1" collapsed="1">
      <c r="A39" s="288">
        <v>2</v>
      </c>
      <c r="B39" s="288">
        <v>4</v>
      </c>
      <c r="C39" s="288"/>
      <c r="D39" s="288"/>
      <c r="E39" s="288"/>
      <c r="F39" s="288"/>
      <c r="G39" s="287" t="s">
        <v>71</v>
      </c>
      <c r="H39" s="286">
        <v>13</v>
      </c>
      <c r="I39" s="285">
        <f>I40</f>
        <v>0</v>
      </c>
      <c r="J39" s="285">
        <f>J40</f>
        <v>0</v>
      </c>
      <c r="K39" s="285">
        <f>K40</f>
        <v>0</v>
      </c>
    </row>
    <row r="40" spans="1:12" hidden="1" collapsed="1">
      <c r="A40" s="297">
        <v>2</v>
      </c>
      <c r="B40" s="297">
        <v>4</v>
      </c>
      <c r="C40" s="297">
        <v>1</v>
      </c>
      <c r="D40" s="297"/>
      <c r="E40" s="297"/>
      <c r="F40" s="297"/>
      <c r="G40" s="295" t="s">
        <v>399</v>
      </c>
      <c r="H40" s="292">
        <v>14</v>
      </c>
      <c r="I40" s="291">
        <f>I41+I42+I43</f>
        <v>0</v>
      </c>
      <c r="J40" s="291">
        <f>J41+J42+J43</f>
        <v>0</v>
      </c>
      <c r="K40" s="291">
        <f>K41+K42+K43</f>
        <v>0</v>
      </c>
    </row>
    <row r="41" spans="1:12" hidden="1" collapsed="1">
      <c r="A41" s="297">
        <v>2</v>
      </c>
      <c r="B41" s="297">
        <v>4</v>
      </c>
      <c r="C41" s="297">
        <v>1</v>
      </c>
      <c r="D41" s="297">
        <v>1</v>
      </c>
      <c r="E41" s="297">
        <v>1</v>
      </c>
      <c r="F41" s="297">
        <v>1</v>
      </c>
      <c r="G41" s="295" t="s">
        <v>73</v>
      </c>
      <c r="H41" s="292">
        <v>15</v>
      </c>
      <c r="I41" s="291"/>
      <c r="J41" s="291"/>
      <c r="K41" s="291"/>
    </row>
    <row r="42" spans="1:12" hidden="1" collapsed="1">
      <c r="A42" s="297">
        <v>2</v>
      </c>
      <c r="B42" s="297">
        <v>4</v>
      </c>
      <c r="C42" s="297">
        <v>1</v>
      </c>
      <c r="D42" s="297">
        <v>1</v>
      </c>
      <c r="E42" s="297">
        <v>1</v>
      </c>
      <c r="F42" s="297">
        <v>2</v>
      </c>
      <c r="G42" s="295" t="s">
        <v>74</v>
      </c>
      <c r="H42" s="292">
        <v>16</v>
      </c>
      <c r="I42" s="291"/>
      <c r="J42" s="291"/>
      <c r="K42" s="291"/>
    </row>
    <row r="43" spans="1:12" hidden="1" collapsed="1">
      <c r="A43" s="297">
        <v>2</v>
      </c>
      <c r="B43" s="297">
        <v>4</v>
      </c>
      <c r="C43" s="297">
        <v>1</v>
      </c>
      <c r="D43" s="297">
        <v>1</v>
      </c>
      <c r="E43" s="297">
        <v>1</v>
      </c>
      <c r="F43" s="297">
        <v>3</v>
      </c>
      <c r="G43" s="295" t="s">
        <v>75</v>
      </c>
      <c r="H43" s="292">
        <v>17</v>
      </c>
      <c r="I43" s="291"/>
      <c r="J43" s="291"/>
      <c r="K43" s="291"/>
    </row>
    <row r="44" spans="1:12" hidden="1" collapsed="1">
      <c r="A44" s="288">
        <v>2</v>
      </c>
      <c r="B44" s="288">
        <v>5</v>
      </c>
      <c r="C44" s="288"/>
      <c r="D44" s="288"/>
      <c r="E44" s="288"/>
      <c r="F44" s="288"/>
      <c r="G44" s="287" t="s">
        <v>76</v>
      </c>
      <c r="H44" s="286">
        <v>18</v>
      </c>
      <c r="I44" s="285">
        <f>I45+I48+I51</f>
        <v>0</v>
      </c>
      <c r="J44" s="285">
        <f>J45+J48+J51</f>
        <v>0</v>
      </c>
      <c r="K44" s="285">
        <f>K45+K48+K51</f>
        <v>0</v>
      </c>
    </row>
    <row r="45" spans="1:12" hidden="1" collapsed="1">
      <c r="A45" s="297">
        <v>2</v>
      </c>
      <c r="B45" s="297">
        <v>5</v>
      </c>
      <c r="C45" s="297">
        <v>1</v>
      </c>
      <c r="D45" s="297"/>
      <c r="E45" s="297"/>
      <c r="F45" s="297"/>
      <c r="G45" s="295" t="s">
        <v>77</v>
      </c>
      <c r="H45" s="292">
        <v>19</v>
      </c>
      <c r="I45" s="291">
        <f>I46+I47</f>
        <v>0</v>
      </c>
      <c r="J45" s="291">
        <f>J46+J47</f>
        <v>0</v>
      </c>
      <c r="K45" s="291">
        <f>K46+K47</f>
        <v>0</v>
      </c>
    </row>
    <row r="46" spans="1:12" ht="24" hidden="1" customHeight="1" collapsed="1">
      <c r="A46" s="297">
        <v>2</v>
      </c>
      <c r="B46" s="297">
        <v>5</v>
      </c>
      <c r="C46" s="297">
        <v>1</v>
      </c>
      <c r="D46" s="297">
        <v>1</v>
      </c>
      <c r="E46" s="297">
        <v>1</v>
      </c>
      <c r="F46" s="297">
        <v>1</v>
      </c>
      <c r="G46" s="295" t="s">
        <v>78</v>
      </c>
      <c r="H46" s="292">
        <v>20</v>
      </c>
      <c r="I46" s="291"/>
      <c r="J46" s="291"/>
      <c r="K46" s="291"/>
      <c r="L46" s="267"/>
    </row>
    <row r="47" spans="1:12" hidden="1" collapsed="1">
      <c r="A47" s="297">
        <v>2</v>
      </c>
      <c r="B47" s="297">
        <v>5</v>
      </c>
      <c r="C47" s="297">
        <v>1</v>
      </c>
      <c r="D47" s="297">
        <v>1</v>
      </c>
      <c r="E47" s="297">
        <v>1</v>
      </c>
      <c r="F47" s="297">
        <v>2</v>
      </c>
      <c r="G47" s="295" t="s">
        <v>79</v>
      </c>
      <c r="H47" s="292">
        <v>21</v>
      </c>
      <c r="I47" s="291"/>
      <c r="J47" s="291"/>
      <c r="K47" s="291"/>
    </row>
    <row r="48" spans="1:12" hidden="1" collapsed="1">
      <c r="A48" s="297">
        <v>2</v>
      </c>
      <c r="B48" s="297">
        <v>5</v>
      </c>
      <c r="C48" s="297">
        <v>2</v>
      </c>
      <c r="D48" s="297"/>
      <c r="E48" s="297"/>
      <c r="F48" s="297"/>
      <c r="G48" s="295" t="s">
        <v>80</v>
      </c>
      <c r="H48" s="292">
        <v>22</v>
      </c>
      <c r="I48" s="291">
        <f>I49+I50</f>
        <v>0</v>
      </c>
      <c r="J48" s="291">
        <f>J49+J50</f>
        <v>0</v>
      </c>
      <c r="K48" s="291">
        <f>K49+K50</f>
        <v>0</v>
      </c>
    </row>
    <row r="49" spans="1:12" ht="24" hidden="1" customHeight="1" collapsed="1">
      <c r="A49" s="297">
        <v>2</v>
      </c>
      <c r="B49" s="297">
        <v>5</v>
      </c>
      <c r="C49" s="297">
        <v>2</v>
      </c>
      <c r="D49" s="297">
        <v>1</v>
      </c>
      <c r="E49" s="297">
        <v>1</v>
      </c>
      <c r="F49" s="297">
        <v>1</v>
      </c>
      <c r="G49" s="295" t="s">
        <v>81</v>
      </c>
      <c r="H49" s="292">
        <v>23</v>
      </c>
      <c r="I49" s="291"/>
      <c r="J49" s="291"/>
      <c r="K49" s="291"/>
      <c r="L49" s="267"/>
    </row>
    <row r="50" spans="1:12" ht="24" hidden="1" customHeight="1" collapsed="1">
      <c r="A50" s="297">
        <v>2</v>
      </c>
      <c r="B50" s="297">
        <v>5</v>
      </c>
      <c r="C50" s="297">
        <v>2</v>
      </c>
      <c r="D50" s="297">
        <v>1</v>
      </c>
      <c r="E50" s="297">
        <v>1</v>
      </c>
      <c r="F50" s="297">
        <v>2</v>
      </c>
      <c r="G50" s="295" t="s">
        <v>398</v>
      </c>
      <c r="H50" s="292">
        <v>24</v>
      </c>
      <c r="I50" s="291"/>
      <c r="J50" s="291"/>
      <c r="K50" s="291"/>
      <c r="L50" s="267"/>
    </row>
    <row r="51" spans="1:12" hidden="1" collapsed="1">
      <c r="A51" s="297">
        <v>2</v>
      </c>
      <c r="B51" s="297">
        <v>5</v>
      </c>
      <c r="C51" s="297">
        <v>3</v>
      </c>
      <c r="D51" s="297"/>
      <c r="E51" s="297"/>
      <c r="F51" s="297"/>
      <c r="G51" s="295" t="s">
        <v>83</v>
      </c>
      <c r="H51" s="292">
        <v>25</v>
      </c>
      <c r="I51" s="291">
        <f>I52+I53+I54+I55</f>
        <v>0</v>
      </c>
      <c r="J51" s="291">
        <f>J52+J53+J54+J55</f>
        <v>0</v>
      </c>
      <c r="K51" s="291">
        <f>K52+K53+K54+K55</f>
        <v>0</v>
      </c>
    </row>
    <row r="52" spans="1:12" ht="24" hidden="1" customHeight="1" collapsed="1">
      <c r="A52" s="297">
        <v>2</v>
      </c>
      <c r="B52" s="297">
        <v>5</v>
      </c>
      <c r="C52" s="297">
        <v>3</v>
      </c>
      <c r="D52" s="297">
        <v>1</v>
      </c>
      <c r="E52" s="297">
        <v>1</v>
      </c>
      <c r="F52" s="297">
        <v>1</v>
      </c>
      <c r="G52" s="295" t="s">
        <v>84</v>
      </c>
      <c r="H52" s="292">
        <v>26</v>
      </c>
      <c r="I52" s="291"/>
      <c r="J52" s="291"/>
      <c r="K52" s="291"/>
      <c r="L52" s="267"/>
    </row>
    <row r="53" spans="1:12" hidden="1" collapsed="1">
      <c r="A53" s="297">
        <v>2</v>
      </c>
      <c r="B53" s="297">
        <v>5</v>
      </c>
      <c r="C53" s="297">
        <v>3</v>
      </c>
      <c r="D53" s="297">
        <v>1</v>
      </c>
      <c r="E53" s="297">
        <v>1</v>
      </c>
      <c r="F53" s="297">
        <v>2</v>
      </c>
      <c r="G53" s="295" t="s">
        <v>85</v>
      </c>
      <c r="H53" s="292">
        <v>27</v>
      </c>
      <c r="I53" s="291"/>
      <c r="J53" s="291"/>
      <c r="K53" s="291"/>
    </row>
    <row r="54" spans="1:12" ht="24" hidden="1" customHeight="1" collapsed="1">
      <c r="A54" s="297">
        <v>2</v>
      </c>
      <c r="B54" s="297">
        <v>5</v>
      </c>
      <c r="C54" s="297">
        <v>3</v>
      </c>
      <c r="D54" s="297">
        <v>2</v>
      </c>
      <c r="E54" s="297">
        <v>1</v>
      </c>
      <c r="F54" s="297">
        <v>1</v>
      </c>
      <c r="G54" s="293" t="s">
        <v>86</v>
      </c>
      <c r="H54" s="292">
        <v>28</v>
      </c>
      <c r="I54" s="291"/>
      <c r="J54" s="291"/>
      <c r="K54" s="291"/>
      <c r="L54" s="267"/>
    </row>
    <row r="55" spans="1:12" hidden="1" collapsed="1">
      <c r="A55" s="297">
        <v>2</v>
      </c>
      <c r="B55" s="297">
        <v>5</v>
      </c>
      <c r="C55" s="297">
        <v>3</v>
      </c>
      <c r="D55" s="297">
        <v>2</v>
      </c>
      <c r="E55" s="297">
        <v>1</v>
      </c>
      <c r="F55" s="297">
        <v>2</v>
      </c>
      <c r="G55" s="293" t="s">
        <v>87</v>
      </c>
      <c r="H55" s="292">
        <v>29</v>
      </c>
      <c r="I55" s="291"/>
      <c r="J55" s="291"/>
      <c r="K55" s="291"/>
    </row>
    <row r="56" spans="1:12" hidden="1" collapsed="1">
      <c r="A56" s="288">
        <v>2</v>
      </c>
      <c r="B56" s="288">
        <v>6</v>
      </c>
      <c r="C56" s="288"/>
      <c r="D56" s="288"/>
      <c r="E56" s="288"/>
      <c r="F56" s="288"/>
      <c r="G56" s="287" t="s">
        <v>88</v>
      </c>
      <c r="H56" s="286">
        <v>30</v>
      </c>
      <c r="I56" s="285">
        <f>I57+I58+I59+I60+I61+I62</f>
        <v>0</v>
      </c>
      <c r="J56" s="285">
        <f>J57+J58+J59+J60+J61+J62</f>
        <v>0</v>
      </c>
      <c r="K56" s="285">
        <f>K57+K58+K59+K60+K61+K62</f>
        <v>0</v>
      </c>
    </row>
    <row r="57" spans="1:12" hidden="1" collapsed="1">
      <c r="A57" s="297">
        <v>2</v>
      </c>
      <c r="B57" s="297">
        <v>6</v>
      </c>
      <c r="C57" s="297">
        <v>1</v>
      </c>
      <c r="D57" s="297"/>
      <c r="E57" s="297"/>
      <c r="F57" s="297"/>
      <c r="G57" s="295" t="s">
        <v>397</v>
      </c>
      <c r="H57" s="292">
        <v>31</v>
      </c>
      <c r="I57" s="291"/>
      <c r="J57" s="291"/>
      <c r="K57" s="291"/>
    </row>
    <row r="58" spans="1:12" hidden="1" collapsed="1">
      <c r="A58" s="297">
        <v>2</v>
      </c>
      <c r="B58" s="297">
        <v>6</v>
      </c>
      <c r="C58" s="297">
        <v>2</v>
      </c>
      <c r="D58" s="297"/>
      <c r="E58" s="297"/>
      <c r="F58" s="297"/>
      <c r="G58" s="295" t="s">
        <v>396</v>
      </c>
      <c r="H58" s="292">
        <v>32</v>
      </c>
      <c r="I58" s="291"/>
      <c r="J58" s="291"/>
      <c r="K58" s="291"/>
    </row>
    <row r="59" spans="1:12" hidden="1" collapsed="1">
      <c r="A59" s="297">
        <v>2</v>
      </c>
      <c r="B59" s="297">
        <v>6</v>
      </c>
      <c r="C59" s="297">
        <v>3</v>
      </c>
      <c r="D59" s="297"/>
      <c r="E59" s="297"/>
      <c r="F59" s="297"/>
      <c r="G59" s="295" t="s">
        <v>395</v>
      </c>
      <c r="H59" s="292">
        <v>33</v>
      </c>
      <c r="I59" s="291"/>
      <c r="J59" s="291"/>
      <c r="K59" s="291"/>
    </row>
    <row r="60" spans="1:12" ht="24" hidden="1" customHeight="1" collapsed="1">
      <c r="A60" s="297">
        <v>2</v>
      </c>
      <c r="B60" s="297">
        <v>6</v>
      </c>
      <c r="C60" s="297">
        <v>4</v>
      </c>
      <c r="D60" s="297"/>
      <c r="E60" s="297"/>
      <c r="F60" s="297"/>
      <c r="G60" s="295" t="s">
        <v>94</v>
      </c>
      <c r="H60" s="292">
        <v>34</v>
      </c>
      <c r="I60" s="291"/>
      <c r="J60" s="291"/>
      <c r="K60" s="291"/>
      <c r="L60" s="267"/>
    </row>
    <row r="61" spans="1:12" ht="24" hidden="1" customHeight="1" collapsed="1">
      <c r="A61" s="297">
        <v>2</v>
      </c>
      <c r="B61" s="297">
        <v>6</v>
      </c>
      <c r="C61" s="297">
        <v>5</v>
      </c>
      <c r="D61" s="297"/>
      <c r="E61" s="297"/>
      <c r="F61" s="297"/>
      <c r="G61" s="295" t="s">
        <v>96</v>
      </c>
      <c r="H61" s="292">
        <v>35</v>
      </c>
      <c r="I61" s="291"/>
      <c r="J61" s="291"/>
      <c r="K61" s="291"/>
      <c r="L61" s="267"/>
    </row>
    <row r="62" spans="1:12" hidden="1" collapsed="1">
      <c r="A62" s="297">
        <v>2</v>
      </c>
      <c r="B62" s="297">
        <v>6</v>
      </c>
      <c r="C62" s="297">
        <v>6</v>
      </c>
      <c r="D62" s="297"/>
      <c r="E62" s="297"/>
      <c r="F62" s="297"/>
      <c r="G62" s="295" t="s">
        <v>97</v>
      </c>
      <c r="H62" s="292">
        <v>36</v>
      </c>
      <c r="I62" s="291"/>
      <c r="J62" s="291"/>
      <c r="K62" s="291"/>
    </row>
    <row r="63" spans="1:12" hidden="1" collapsed="1">
      <c r="A63" s="288">
        <v>2</v>
      </c>
      <c r="B63" s="288">
        <v>7</v>
      </c>
      <c r="C63" s="297"/>
      <c r="D63" s="297"/>
      <c r="E63" s="297"/>
      <c r="F63" s="297"/>
      <c r="G63" s="287" t="s">
        <v>98</v>
      </c>
      <c r="H63" s="286">
        <v>37</v>
      </c>
      <c r="I63" s="285">
        <f>I64+I67+I71</f>
        <v>0</v>
      </c>
      <c r="J63" s="285">
        <f>J64+J67+J71</f>
        <v>0</v>
      </c>
      <c r="K63" s="285">
        <f>K64+K67+K71</f>
        <v>0</v>
      </c>
    </row>
    <row r="64" spans="1:12" hidden="1" collapsed="1">
      <c r="A64" s="297">
        <v>2</v>
      </c>
      <c r="B64" s="297">
        <v>7</v>
      </c>
      <c r="C64" s="297">
        <v>1</v>
      </c>
      <c r="D64" s="297"/>
      <c r="E64" s="297"/>
      <c r="F64" s="297"/>
      <c r="G64" s="298" t="s">
        <v>394</v>
      </c>
      <c r="H64" s="292">
        <v>38</v>
      </c>
      <c r="I64" s="291">
        <f>I65+I66</f>
        <v>0</v>
      </c>
      <c r="J64" s="291">
        <f>J65+J66</f>
        <v>0</v>
      </c>
      <c r="K64" s="291">
        <f>K65+K66</f>
        <v>0</v>
      </c>
    </row>
    <row r="65" spans="1:12" hidden="1" collapsed="1">
      <c r="A65" s="297">
        <v>2</v>
      </c>
      <c r="B65" s="297">
        <v>7</v>
      </c>
      <c r="C65" s="297">
        <v>1</v>
      </c>
      <c r="D65" s="297">
        <v>1</v>
      </c>
      <c r="E65" s="297">
        <v>1</v>
      </c>
      <c r="F65" s="297">
        <v>1</v>
      </c>
      <c r="G65" s="298" t="s">
        <v>100</v>
      </c>
      <c r="H65" s="292">
        <v>39</v>
      </c>
      <c r="I65" s="291"/>
      <c r="J65" s="291"/>
      <c r="K65" s="291"/>
    </row>
    <row r="66" spans="1:12" hidden="1" collapsed="1">
      <c r="A66" s="297">
        <v>2</v>
      </c>
      <c r="B66" s="297">
        <v>7</v>
      </c>
      <c r="C66" s="297">
        <v>1</v>
      </c>
      <c r="D66" s="297">
        <v>1</v>
      </c>
      <c r="E66" s="297">
        <v>1</v>
      </c>
      <c r="F66" s="297">
        <v>2</v>
      </c>
      <c r="G66" s="298" t="s">
        <v>101</v>
      </c>
      <c r="H66" s="292">
        <v>40</v>
      </c>
      <c r="I66" s="291"/>
      <c r="J66" s="291"/>
      <c r="K66" s="291"/>
    </row>
    <row r="67" spans="1:12" ht="24" hidden="1" customHeight="1" collapsed="1">
      <c r="A67" s="297">
        <v>2</v>
      </c>
      <c r="B67" s="297">
        <v>7</v>
      </c>
      <c r="C67" s="297">
        <v>2</v>
      </c>
      <c r="D67" s="297"/>
      <c r="E67" s="297"/>
      <c r="F67" s="297"/>
      <c r="G67" s="295" t="s">
        <v>393</v>
      </c>
      <c r="H67" s="292">
        <v>41</v>
      </c>
      <c r="I67" s="291">
        <f>I68+I69+I70</f>
        <v>0</v>
      </c>
      <c r="J67" s="291">
        <f>J68+J69+J70</f>
        <v>0</v>
      </c>
      <c r="K67" s="291">
        <f>K68+K69+K70</f>
        <v>0</v>
      </c>
      <c r="L67" s="267"/>
    </row>
    <row r="68" spans="1:12" hidden="1" collapsed="1">
      <c r="A68" s="297">
        <v>2</v>
      </c>
      <c r="B68" s="297">
        <v>7</v>
      </c>
      <c r="C68" s="297">
        <v>2</v>
      </c>
      <c r="D68" s="297">
        <v>1</v>
      </c>
      <c r="E68" s="297">
        <v>1</v>
      </c>
      <c r="F68" s="297">
        <v>1</v>
      </c>
      <c r="G68" s="295" t="s">
        <v>392</v>
      </c>
      <c r="H68" s="292">
        <v>42</v>
      </c>
      <c r="I68" s="291"/>
      <c r="J68" s="291"/>
      <c r="K68" s="291"/>
    </row>
    <row r="69" spans="1:12" hidden="1" collapsed="1">
      <c r="A69" s="297">
        <v>2</v>
      </c>
      <c r="B69" s="297">
        <v>7</v>
      </c>
      <c r="C69" s="297">
        <v>2</v>
      </c>
      <c r="D69" s="297">
        <v>1</v>
      </c>
      <c r="E69" s="297">
        <v>1</v>
      </c>
      <c r="F69" s="297">
        <v>2</v>
      </c>
      <c r="G69" s="295" t="s">
        <v>391</v>
      </c>
      <c r="H69" s="292">
        <v>43</v>
      </c>
      <c r="I69" s="291"/>
      <c r="J69" s="291"/>
      <c r="K69" s="291"/>
    </row>
    <row r="70" spans="1:12" hidden="1" collapsed="1">
      <c r="A70" s="297">
        <v>2</v>
      </c>
      <c r="B70" s="297">
        <v>7</v>
      </c>
      <c r="C70" s="297">
        <v>2</v>
      </c>
      <c r="D70" s="297">
        <v>2</v>
      </c>
      <c r="E70" s="297">
        <v>1</v>
      </c>
      <c r="F70" s="297">
        <v>1</v>
      </c>
      <c r="G70" s="295" t="s">
        <v>106</v>
      </c>
      <c r="H70" s="292">
        <v>44</v>
      </c>
      <c r="I70" s="291"/>
      <c r="J70" s="291"/>
      <c r="K70" s="291"/>
    </row>
    <row r="71" spans="1:12" hidden="1" collapsed="1">
      <c r="A71" s="297">
        <v>2</v>
      </c>
      <c r="B71" s="297">
        <v>7</v>
      </c>
      <c r="C71" s="297">
        <v>3</v>
      </c>
      <c r="D71" s="297"/>
      <c r="E71" s="297"/>
      <c r="F71" s="297"/>
      <c r="G71" s="295" t="s">
        <v>107</v>
      </c>
      <c r="H71" s="292">
        <v>45</v>
      </c>
      <c r="I71" s="291"/>
      <c r="J71" s="291"/>
      <c r="K71" s="291"/>
    </row>
    <row r="72" spans="1:12" hidden="1" collapsed="1">
      <c r="A72" s="288">
        <v>2</v>
      </c>
      <c r="B72" s="288">
        <v>8</v>
      </c>
      <c r="C72" s="288"/>
      <c r="D72" s="288"/>
      <c r="E72" s="288"/>
      <c r="F72" s="288"/>
      <c r="G72" s="287" t="s">
        <v>390</v>
      </c>
      <c r="H72" s="286">
        <v>46</v>
      </c>
      <c r="I72" s="285">
        <f>I73+I77</f>
        <v>0</v>
      </c>
      <c r="J72" s="285">
        <f>J73+J77</f>
        <v>0</v>
      </c>
      <c r="K72" s="285">
        <f>K73+K77</f>
        <v>0</v>
      </c>
    </row>
    <row r="73" spans="1:12" hidden="1" collapsed="1">
      <c r="A73" s="297">
        <v>2</v>
      </c>
      <c r="B73" s="297">
        <v>8</v>
      </c>
      <c r="C73" s="297">
        <v>1</v>
      </c>
      <c r="D73" s="297">
        <v>1</v>
      </c>
      <c r="E73" s="297"/>
      <c r="F73" s="297"/>
      <c r="G73" s="295" t="s">
        <v>111</v>
      </c>
      <c r="H73" s="292">
        <v>47</v>
      </c>
      <c r="I73" s="291">
        <f>I74+I75+I76</f>
        <v>0</v>
      </c>
      <c r="J73" s="291">
        <f>J74+J75+J76</f>
        <v>0</v>
      </c>
      <c r="K73" s="291">
        <f>K74+K75+K76</f>
        <v>0</v>
      </c>
    </row>
    <row r="74" spans="1:12" hidden="1" collapsed="1">
      <c r="A74" s="297">
        <v>2</v>
      </c>
      <c r="B74" s="297">
        <v>8</v>
      </c>
      <c r="C74" s="297">
        <v>1</v>
      </c>
      <c r="D74" s="297">
        <v>1</v>
      </c>
      <c r="E74" s="297">
        <v>1</v>
      </c>
      <c r="F74" s="297">
        <v>1</v>
      </c>
      <c r="G74" s="295" t="s">
        <v>389</v>
      </c>
      <c r="H74" s="292">
        <v>48</v>
      </c>
      <c r="I74" s="291"/>
      <c r="J74" s="291"/>
      <c r="K74" s="291"/>
    </row>
    <row r="75" spans="1:12" hidden="1" collapsed="1">
      <c r="A75" s="297">
        <v>2</v>
      </c>
      <c r="B75" s="297">
        <v>8</v>
      </c>
      <c r="C75" s="297">
        <v>1</v>
      </c>
      <c r="D75" s="297">
        <v>1</v>
      </c>
      <c r="E75" s="297">
        <v>1</v>
      </c>
      <c r="F75" s="297">
        <v>2</v>
      </c>
      <c r="G75" s="295" t="s">
        <v>388</v>
      </c>
      <c r="H75" s="292">
        <v>49</v>
      </c>
      <c r="I75" s="291"/>
      <c r="J75" s="291"/>
      <c r="K75" s="291"/>
    </row>
    <row r="76" spans="1:12" hidden="1" collapsed="1">
      <c r="A76" s="297">
        <v>2</v>
      </c>
      <c r="B76" s="297">
        <v>8</v>
      </c>
      <c r="C76" s="297">
        <v>1</v>
      </c>
      <c r="D76" s="297">
        <v>1</v>
      </c>
      <c r="E76" s="297">
        <v>1</v>
      </c>
      <c r="F76" s="297">
        <v>3</v>
      </c>
      <c r="G76" s="293" t="s">
        <v>114</v>
      </c>
      <c r="H76" s="292">
        <v>50</v>
      </c>
      <c r="I76" s="291"/>
      <c r="J76" s="291"/>
      <c r="K76" s="291"/>
    </row>
    <row r="77" spans="1:12" hidden="1" collapsed="1">
      <c r="A77" s="297">
        <v>2</v>
      </c>
      <c r="B77" s="297">
        <v>8</v>
      </c>
      <c r="C77" s="297">
        <v>1</v>
      </c>
      <c r="D77" s="297">
        <v>2</v>
      </c>
      <c r="E77" s="297"/>
      <c r="F77" s="297"/>
      <c r="G77" s="295" t="s">
        <v>115</v>
      </c>
      <c r="H77" s="292">
        <v>51</v>
      </c>
      <c r="I77" s="291"/>
      <c r="J77" s="291"/>
      <c r="K77" s="291"/>
    </row>
    <row r="78" spans="1:12" ht="36" hidden="1" customHeight="1" collapsed="1">
      <c r="A78" s="296">
        <v>2</v>
      </c>
      <c r="B78" s="296">
        <v>9</v>
      </c>
      <c r="C78" s="296"/>
      <c r="D78" s="296"/>
      <c r="E78" s="296"/>
      <c r="F78" s="296"/>
      <c r="G78" s="287" t="s">
        <v>387</v>
      </c>
      <c r="H78" s="286">
        <v>52</v>
      </c>
      <c r="I78" s="285"/>
      <c r="J78" s="285"/>
      <c r="K78" s="285"/>
      <c r="L78" s="267"/>
    </row>
    <row r="79" spans="1:12" ht="48" hidden="1" customHeight="1" collapsed="1">
      <c r="A79" s="288">
        <v>3</v>
      </c>
      <c r="B79" s="288"/>
      <c r="C79" s="288"/>
      <c r="D79" s="288"/>
      <c r="E79" s="288"/>
      <c r="F79" s="288"/>
      <c r="G79" s="287" t="s">
        <v>386</v>
      </c>
      <c r="H79" s="286">
        <v>53</v>
      </c>
      <c r="I79" s="285">
        <f>I80+I86+I87</f>
        <v>0</v>
      </c>
      <c r="J79" s="285">
        <f>J80+J86+J87</f>
        <v>0</v>
      </c>
      <c r="K79" s="285">
        <f>K80+K86+K87</f>
        <v>0</v>
      </c>
      <c r="L79" s="267"/>
    </row>
    <row r="80" spans="1:12" ht="24" hidden="1" customHeight="1" collapsed="1">
      <c r="A80" s="288">
        <v>3</v>
      </c>
      <c r="B80" s="288">
        <v>1</v>
      </c>
      <c r="C80" s="288"/>
      <c r="D80" s="288"/>
      <c r="E80" s="288"/>
      <c r="F80" s="288"/>
      <c r="G80" s="287" t="s">
        <v>129</v>
      </c>
      <c r="H80" s="286">
        <v>54</v>
      </c>
      <c r="I80" s="285">
        <f>I81+I82+I83+I84+I85</f>
        <v>0</v>
      </c>
      <c r="J80" s="285">
        <f>J81+J82+J83+J84+J85</f>
        <v>0</v>
      </c>
      <c r="K80" s="285">
        <f>K81+K82+K83+K84+K85</f>
        <v>0</v>
      </c>
      <c r="L80" s="267"/>
    </row>
    <row r="81" spans="1:12" ht="24" hidden="1" customHeight="1" collapsed="1">
      <c r="A81" s="294">
        <v>3</v>
      </c>
      <c r="B81" s="294">
        <v>1</v>
      </c>
      <c r="C81" s="294">
        <v>1</v>
      </c>
      <c r="D81" s="290"/>
      <c r="E81" s="290"/>
      <c r="F81" s="290"/>
      <c r="G81" s="295" t="s">
        <v>385</v>
      </c>
      <c r="H81" s="292">
        <v>55</v>
      </c>
      <c r="I81" s="291"/>
      <c r="J81" s="291"/>
      <c r="K81" s="291"/>
      <c r="L81" s="267"/>
    </row>
    <row r="82" spans="1:12" hidden="1" collapsed="1">
      <c r="A82" s="294">
        <v>3</v>
      </c>
      <c r="B82" s="294">
        <v>1</v>
      </c>
      <c r="C82" s="294">
        <v>2</v>
      </c>
      <c r="D82" s="294"/>
      <c r="E82" s="290"/>
      <c r="F82" s="290"/>
      <c r="G82" s="293" t="s">
        <v>146</v>
      </c>
      <c r="H82" s="292">
        <v>56</v>
      </c>
      <c r="I82" s="291"/>
      <c r="J82" s="291"/>
      <c r="K82" s="291"/>
    </row>
    <row r="83" spans="1:12" hidden="1" collapsed="1">
      <c r="A83" s="294">
        <v>3</v>
      </c>
      <c r="B83" s="294">
        <v>1</v>
      </c>
      <c r="C83" s="294">
        <v>3</v>
      </c>
      <c r="D83" s="294"/>
      <c r="E83" s="294"/>
      <c r="F83" s="294"/>
      <c r="G83" s="293" t="s">
        <v>151</v>
      </c>
      <c r="H83" s="292">
        <v>57</v>
      </c>
      <c r="I83" s="291"/>
      <c r="J83" s="291"/>
      <c r="K83" s="291"/>
    </row>
    <row r="84" spans="1:12" ht="24" hidden="1" customHeight="1" collapsed="1">
      <c r="A84" s="294">
        <v>3</v>
      </c>
      <c r="B84" s="294">
        <v>1</v>
      </c>
      <c r="C84" s="294">
        <v>4</v>
      </c>
      <c r="D84" s="294"/>
      <c r="E84" s="294"/>
      <c r="F84" s="294"/>
      <c r="G84" s="293" t="s">
        <v>160</v>
      </c>
      <c r="H84" s="292">
        <v>58</v>
      </c>
      <c r="I84" s="291"/>
      <c r="J84" s="291"/>
      <c r="K84" s="291"/>
      <c r="L84" s="267"/>
    </row>
    <row r="85" spans="1:12" ht="24" hidden="1" customHeight="1" collapsed="1">
      <c r="A85" s="294">
        <v>3</v>
      </c>
      <c r="B85" s="294">
        <v>1</v>
      </c>
      <c r="C85" s="294">
        <v>5</v>
      </c>
      <c r="D85" s="294"/>
      <c r="E85" s="294"/>
      <c r="F85" s="294"/>
      <c r="G85" s="293" t="s">
        <v>384</v>
      </c>
      <c r="H85" s="292">
        <v>59</v>
      </c>
      <c r="I85" s="291"/>
      <c r="J85" s="291"/>
      <c r="K85" s="291"/>
      <c r="L85" s="267"/>
    </row>
    <row r="86" spans="1:12" ht="36" hidden="1" customHeight="1" collapsed="1">
      <c r="A86" s="290">
        <v>3</v>
      </c>
      <c r="B86" s="290">
        <v>2</v>
      </c>
      <c r="C86" s="290"/>
      <c r="D86" s="290"/>
      <c r="E86" s="290"/>
      <c r="F86" s="290"/>
      <c r="G86" s="289" t="s">
        <v>165</v>
      </c>
      <c r="H86" s="286">
        <v>60</v>
      </c>
      <c r="I86" s="285"/>
      <c r="J86" s="285"/>
      <c r="K86" s="285"/>
      <c r="L86" s="267"/>
    </row>
    <row r="87" spans="1:12" ht="24" hidden="1" customHeight="1" collapsed="1">
      <c r="A87" s="290">
        <v>3</v>
      </c>
      <c r="B87" s="290">
        <v>3</v>
      </c>
      <c r="C87" s="290"/>
      <c r="D87" s="290"/>
      <c r="E87" s="290"/>
      <c r="F87" s="290"/>
      <c r="G87" s="289" t="s">
        <v>203</v>
      </c>
      <c r="H87" s="286">
        <v>61</v>
      </c>
      <c r="I87" s="285"/>
      <c r="J87" s="285"/>
      <c r="K87" s="285"/>
      <c r="L87" s="267"/>
    </row>
    <row r="88" spans="1:12">
      <c r="A88" s="288"/>
      <c r="B88" s="288"/>
      <c r="C88" s="288"/>
      <c r="D88" s="288"/>
      <c r="E88" s="288"/>
      <c r="F88" s="288"/>
      <c r="G88" s="287" t="s">
        <v>383</v>
      </c>
      <c r="H88" s="286">
        <v>62</v>
      </c>
      <c r="I88" s="285">
        <f>I27+I79</f>
        <v>6583.83</v>
      </c>
      <c r="J88" s="285">
        <f>J27+J79</f>
        <v>5728.1</v>
      </c>
      <c r="K88" s="285">
        <f>K27+K79</f>
        <v>0</v>
      </c>
    </row>
    <row r="89" spans="1:12">
      <c r="A89" s="284"/>
      <c r="B89" s="284"/>
      <c r="C89" s="284"/>
      <c r="D89" s="283"/>
      <c r="E89" s="283"/>
      <c r="F89" s="283"/>
      <c r="G89" s="283"/>
      <c r="H89" s="282"/>
      <c r="I89" s="276"/>
      <c r="J89" s="276"/>
      <c r="K89" s="281"/>
    </row>
    <row r="90" spans="1:12">
      <c r="A90" s="276" t="s">
        <v>382</v>
      </c>
      <c r="B90" s="278"/>
      <c r="C90" s="278"/>
      <c r="D90" s="278"/>
      <c r="E90" s="278"/>
      <c r="F90" s="278"/>
      <c r="G90" s="278"/>
      <c r="H90" s="280"/>
      <c r="I90" s="279"/>
      <c r="J90" s="278"/>
      <c r="K90" s="278"/>
    </row>
    <row r="91" spans="1:12">
      <c r="A91" s="277" t="s">
        <v>222</v>
      </c>
      <c r="B91" s="275"/>
      <c r="C91" s="275"/>
      <c r="D91" s="275"/>
      <c r="E91" s="275"/>
      <c r="F91" s="275"/>
      <c r="G91" s="275"/>
      <c r="H91" s="273"/>
      <c r="I91" s="268"/>
      <c r="J91" s="593" t="s">
        <v>223</v>
      </c>
      <c r="K91" s="593"/>
    </row>
    <row r="92" spans="1:12">
      <c r="A92" s="583" t="s">
        <v>381</v>
      </c>
      <c r="B92" s="584"/>
      <c r="C92" s="584"/>
      <c r="D92" s="584"/>
      <c r="E92" s="584"/>
      <c r="F92" s="584"/>
      <c r="G92" s="584"/>
      <c r="H92" s="274"/>
      <c r="I92" s="272" t="s">
        <v>225</v>
      </c>
      <c r="J92" s="594" t="s">
        <v>226</v>
      </c>
      <c r="K92" s="594"/>
    </row>
    <row r="93" spans="1:12">
      <c r="A93" s="275" t="s">
        <v>227</v>
      </c>
      <c r="B93" s="275"/>
      <c r="C93" s="275"/>
      <c r="D93" s="275"/>
      <c r="E93" s="275"/>
      <c r="F93" s="275"/>
      <c r="G93" s="275"/>
      <c r="H93" s="274"/>
      <c r="I93" s="268"/>
      <c r="J93" s="593" t="s">
        <v>228</v>
      </c>
      <c r="K93" s="593"/>
    </row>
    <row r="94" spans="1:12" ht="30" customHeight="1">
      <c r="A94" s="596" t="s">
        <v>380</v>
      </c>
      <c r="B94" s="597"/>
      <c r="C94" s="597"/>
      <c r="D94" s="597"/>
      <c r="E94" s="597"/>
      <c r="F94" s="597"/>
      <c r="G94" s="597"/>
      <c r="H94" s="273"/>
      <c r="I94" s="272" t="s">
        <v>225</v>
      </c>
      <c r="J94" s="594" t="s">
        <v>226</v>
      </c>
      <c r="K94" s="594"/>
    </row>
  </sheetData>
  <mergeCells count="23">
    <mergeCell ref="J93:K93"/>
    <mergeCell ref="J92:K92"/>
    <mergeCell ref="J94:K94"/>
    <mergeCell ref="A12:K12"/>
    <mergeCell ref="A14:K14"/>
    <mergeCell ref="A94:G94"/>
    <mergeCell ref="I23:K23"/>
    <mergeCell ref="I24:I25"/>
    <mergeCell ref="J24:K24"/>
    <mergeCell ref="J91:K91"/>
    <mergeCell ref="A7:K7"/>
    <mergeCell ref="A6:K6"/>
    <mergeCell ref="A5:K5"/>
    <mergeCell ref="A8:K8"/>
    <mergeCell ref="A10:K10"/>
    <mergeCell ref="A11:K11"/>
    <mergeCell ref="A26:F26"/>
    <mergeCell ref="A92:G92"/>
    <mergeCell ref="A13:K13"/>
    <mergeCell ref="A22:F25"/>
    <mergeCell ref="G22:G25"/>
    <mergeCell ref="H22:H25"/>
    <mergeCell ref="I22:K22"/>
  </mergeCells>
  <pageMargins left="0.7" right="0.7" top="0.75" bottom="0.75" header="0.3" footer="0.3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18"/>
  <sheetViews>
    <sheetView showRuler="0" zoomScaleNormal="100" workbookViewId="0">
      <selection activeCell="B23" sqref="B23"/>
    </sheetView>
  </sheetViews>
  <sheetFormatPr defaultColWidth="9.140625" defaultRowHeight="15"/>
  <cols>
    <col min="1" max="1" width="6.42578125" style="268" customWidth="1"/>
    <col min="2" max="2" width="13.7109375" style="268" customWidth="1"/>
    <col min="3" max="3" width="11.5703125" style="268" customWidth="1"/>
    <col min="4" max="4" width="9.140625" style="268"/>
    <col min="5" max="5" width="7.140625" style="268" customWidth="1"/>
    <col min="6" max="6" width="13.7109375" style="268" customWidth="1"/>
    <col min="7" max="7" width="10" style="268" customWidth="1"/>
    <col min="8" max="8" width="13.5703125" style="268" customWidth="1"/>
    <col min="9" max="9" width="9.140625" style="268"/>
    <col min="10" max="16384" width="9.140625" style="267"/>
  </cols>
  <sheetData>
    <row r="1" spans="1:9">
      <c r="A1" s="482" t="s">
        <v>268</v>
      </c>
      <c r="B1" s="482"/>
      <c r="C1" s="482"/>
      <c r="D1" s="482"/>
      <c r="E1" s="482"/>
      <c r="F1" s="482"/>
      <c r="G1" s="482"/>
      <c r="H1" s="482"/>
    </row>
    <row r="2" spans="1:9">
      <c r="A2" s="486" t="s">
        <v>267</v>
      </c>
      <c r="B2" s="486"/>
      <c r="C2" s="486"/>
      <c r="D2" s="486"/>
      <c r="E2" s="486"/>
      <c r="F2" s="486"/>
      <c r="G2" s="486"/>
      <c r="H2" s="486"/>
    </row>
    <row r="3" spans="1:9">
      <c r="A3" s="484" t="s">
        <v>266</v>
      </c>
      <c r="B3" s="484"/>
      <c r="C3" s="484"/>
      <c r="D3" s="484"/>
      <c r="E3" s="484"/>
      <c r="F3" s="484"/>
      <c r="G3" s="484"/>
      <c r="H3" s="484"/>
    </row>
    <row r="4" spans="1:9" ht="15" customHeight="1">
      <c r="A4" s="483" t="s">
        <v>426</v>
      </c>
      <c r="B4" s="483"/>
      <c r="C4" s="483"/>
      <c r="D4" s="483"/>
      <c r="E4" s="483"/>
      <c r="F4" s="483"/>
      <c r="G4" s="483"/>
      <c r="H4" s="483"/>
      <c r="I4" s="267"/>
    </row>
    <row r="5" spans="1:9">
      <c r="C5" s="484" t="s">
        <v>264</v>
      </c>
      <c r="D5" s="484"/>
      <c r="E5" s="484"/>
      <c r="F5" s="484"/>
    </row>
    <row r="6" spans="1:9" ht="15" customHeight="1">
      <c r="A6" s="476" t="s">
        <v>263</v>
      </c>
      <c r="B6" s="476"/>
      <c r="C6" s="331" t="s">
        <v>262</v>
      </c>
      <c r="D6" s="330"/>
      <c r="E6" s="330"/>
      <c r="F6" s="330"/>
      <c r="G6" s="330"/>
      <c r="H6" s="330"/>
      <c r="I6" s="267"/>
    </row>
    <row r="7" spans="1:9">
      <c r="A7" s="485" t="s">
        <v>425</v>
      </c>
      <c r="B7" s="485"/>
      <c r="C7" s="485"/>
      <c r="D7" s="485"/>
      <c r="E7" s="485"/>
      <c r="F7" s="485"/>
      <c r="G7" s="485"/>
      <c r="H7" s="485"/>
    </row>
    <row r="8" spans="1:9" s="327" customFormat="1" ht="27.95" customHeight="1">
      <c r="A8" s="329" t="s">
        <v>260</v>
      </c>
      <c r="B8" s="329" t="s">
        <v>259</v>
      </c>
      <c r="C8" s="477" t="s">
        <v>258</v>
      </c>
      <c r="D8" s="478"/>
      <c r="E8" s="479"/>
      <c r="F8" s="329" t="s">
        <v>257</v>
      </c>
      <c r="G8" s="328" t="s">
        <v>256</v>
      </c>
      <c r="H8" s="328" t="s">
        <v>255</v>
      </c>
    </row>
    <row r="9" spans="1:9">
      <c r="A9" s="323">
        <v>1</v>
      </c>
      <c r="B9" s="322" t="s">
        <v>231</v>
      </c>
      <c r="C9" s="475" t="s">
        <v>253</v>
      </c>
      <c r="D9" s="475"/>
      <c r="E9" s="475"/>
      <c r="F9" s="326" t="s">
        <v>254</v>
      </c>
      <c r="G9" s="325">
        <v>8</v>
      </c>
      <c r="H9" s="324">
        <v>5728.1</v>
      </c>
    </row>
    <row r="10" spans="1:9">
      <c r="A10" s="323">
        <v>2</v>
      </c>
      <c r="B10" s="322" t="s">
        <v>231</v>
      </c>
      <c r="C10" s="475" t="s">
        <v>424</v>
      </c>
      <c r="D10" s="475"/>
      <c r="E10" s="475"/>
      <c r="F10" s="326" t="s">
        <v>254</v>
      </c>
      <c r="G10" s="325">
        <v>8</v>
      </c>
      <c r="H10" s="324">
        <v>7504.19</v>
      </c>
    </row>
    <row r="11" spans="1:9">
      <c r="A11" s="323">
        <v>3</v>
      </c>
      <c r="B11" s="322" t="s">
        <v>231</v>
      </c>
      <c r="C11" s="475" t="s">
        <v>423</v>
      </c>
      <c r="D11" s="475"/>
      <c r="E11" s="475"/>
      <c r="F11" s="326" t="s">
        <v>254</v>
      </c>
      <c r="G11" s="325">
        <v>8</v>
      </c>
      <c r="H11" s="324">
        <v>74785.740000000005</v>
      </c>
    </row>
    <row r="12" spans="1:9">
      <c r="A12" s="323">
        <v>4</v>
      </c>
      <c r="B12" s="322" t="s">
        <v>231</v>
      </c>
      <c r="C12" s="475" t="s">
        <v>422</v>
      </c>
      <c r="D12" s="475"/>
      <c r="E12" s="475"/>
      <c r="F12" s="326" t="s">
        <v>254</v>
      </c>
      <c r="G12" s="325">
        <v>8</v>
      </c>
      <c r="H12" s="324">
        <v>1068.8900000000001</v>
      </c>
    </row>
    <row r="13" spans="1:9">
      <c r="A13" s="323"/>
      <c r="B13" s="322"/>
      <c r="C13" s="480" t="s">
        <v>251</v>
      </c>
      <c r="D13" s="480"/>
      <c r="E13" s="480"/>
      <c r="F13" s="321" t="s">
        <v>254</v>
      </c>
      <c r="G13" s="320">
        <v>8</v>
      </c>
      <c r="H13" s="319">
        <f>0+H9+H10+H11</f>
        <v>88018.03</v>
      </c>
    </row>
    <row r="15" spans="1:9">
      <c r="A15" s="476" t="s">
        <v>222</v>
      </c>
      <c r="B15" s="476"/>
      <c r="C15" s="476"/>
      <c r="D15" s="476"/>
      <c r="E15" s="481" t="s">
        <v>223</v>
      </c>
      <c r="F15" s="481"/>
      <c r="G15" s="481"/>
      <c r="H15" s="481"/>
    </row>
    <row r="16" spans="1:9">
      <c r="E16" s="474" t="s">
        <v>249</v>
      </c>
      <c r="F16" s="474"/>
      <c r="G16" s="474"/>
      <c r="H16" s="474"/>
    </row>
    <row r="17" spans="1:8" ht="34.5" customHeight="1">
      <c r="A17" s="476" t="s">
        <v>227</v>
      </c>
      <c r="B17" s="476"/>
      <c r="C17" s="476"/>
      <c r="D17" s="476"/>
      <c r="E17" s="481" t="s">
        <v>228</v>
      </c>
      <c r="F17" s="481"/>
      <c r="G17" s="481"/>
      <c r="H17" s="481"/>
    </row>
    <row r="18" spans="1:8">
      <c r="E18" s="474" t="s">
        <v>249</v>
      </c>
      <c r="F18" s="474"/>
      <c r="G18" s="474"/>
      <c r="H18" s="474"/>
    </row>
  </sheetData>
  <mergeCells count="19">
    <mergeCell ref="A1:H1"/>
    <mergeCell ref="A4:H4"/>
    <mergeCell ref="C5:F5"/>
    <mergeCell ref="A7:H7"/>
    <mergeCell ref="A6:B6"/>
    <mergeCell ref="A3:H3"/>
    <mergeCell ref="E17:H17"/>
    <mergeCell ref="E18:H18"/>
    <mergeCell ref="A2:H2"/>
    <mergeCell ref="C9:E9"/>
    <mergeCell ref="C10:E10"/>
    <mergeCell ref="A15:D15"/>
    <mergeCell ref="A17:D17"/>
    <mergeCell ref="C8:E8"/>
    <mergeCell ref="C11:E11"/>
    <mergeCell ref="C12:E12"/>
    <mergeCell ref="C13:E13"/>
    <mergeCell ref="E15:H15"/>
    <mergeCell ref="E16:H16"/>
  </mergeCells>
  <pageMargins left="0.70866141732283472" right="0.51181102362204722" top="0.74803149606299213" bottom="0.74803149606299213" header="0.31496062992125984" footer="0.31496062992125984"/>
  <pageSetup paperSize="9" scale="9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17"/>
  <sheetViews>
    <sheetView showRuler="0" zoomScaleNormal="100" workbookViewId="0">
      <selection activeCell="K22" sqref="K22"/>
    </sheetView>
  </sheetViews>
  <sheetFormatPr defaultColWidth="9.140625" defaultRowHeight="15"/>
  <cols>
    <col min="1" max="1" width="6.42578125" style="268" customWidth="1"/>
    <col min="2" max="2" width="13.7109375" style="268" customWidth="1"/>
    <col min="3" max="3" width="11.5703125" style="268" customWidth="1"/>
    <col min="4" max="4" width="9.140625" style="268"/>
    <col min="5" max="5" width="7.140625" style="268" customWidth="1"/>
    <col min="6" max="6" width="13.7109375" style="268" customWidth="1"/>
    <col min="7" max="7" width="10" style="268" customWidth="1"/>
    <col min="8" max="8" width="13.5703125" style="268" customWidth="1"/>
    <col min="9" max="9" width="9.140625" style="268"/>
    <col min="10" max="16384" width="9.140625" style="267"/>
  </cols>
  <sheetData>
    <row r="1" spans="1:9">
      <c r="A1" s="482" t="s">
        <v>268</v>
      </c>
      <c r="B1" s="482"/>
      <c r="C1" s="482"/>
      <c r="D1" s="482"/>
      <c r="E1" s="482"/>
      <c r="F1" s="482"/>
      <c r="G1" s="482"/>
      <c r="H1" s="482"/>
    </row>
    <row r="2" spans="1:9">
      <c r="A2" s="486" t="s">
        <v>267</v>
      </c>
      <c r="B2" s="486"/>
      <c r="C2" s="486"/>
      <c r="D2" s="486"/>
      <c r="E2" s="486"/>
      <c r="F2" s="486"/>
      <c r="G2" s="486"/>
      <c r="H2" s="486"/>
    </row>
    <row r="3" spans="1:9">
      <c r="A3" s="484" t="s">
        <v>266</v>
      </c>
      <c r="B3" s="484"/>
      <c r="C3" s="484"/>
      <c r="D3" s="484"/>
      <c r="E3" s="484"/>
      <c r="F3" s="484"/>
      <c r="G3" s="484"/>
      <c r="H3" s="484"/>
    </row>
    <row r="4" spans="1:9" ht="15" customHeight="1">
      <c r="A4" s="483" t="s">
        <v>426</v>
      </c>
      <c r="B4" s="483"/>
      <c r="C4" s="483"/>
      <c r="D4" s="483"/>
      <c r="E4" s="483"/>
      <c r="F4" s="483"/>
      <c r="G4" s="483"/>
      <c r="H4" s="483"/>
      <c r="I4" s="267"/>
    </row>
    <row r="5" spans="1:9">
      <c r="C5" s="484" t="s">
        <v>264</v>
      </c>
      <c r="D5" s="484"/>
      <c r="E5" s="484"/>
      <c r="F5" s="484"/>
    </row>
    <row r="6" spans="1:9" ht="15" customHeight="1">
      <c r="A6" s="476" t="s">
        <v>263</v>
      </c>
      <c r="B6" s="476"/>
      <c r="C6" s="331" t="s">
        <v>262</v>
      </c>
      <c r="D6" s="330"/>
      <c r="E6" s="330"/>
      <c r="F6" s="330"/>
      <c r="G6" s="330"/>
      <c r="H6" s="330"/>
      <c r="I6" s="267"/>
    </row>
    <row r="7" spans="1:9">
      <c r="A7" s="485" t="s">
        <v>425</v>
      </c>
      <c r="B7" s="485"/>
      <c r="C7" s="485"/>
      <c r="D7" s="485"/>
      <c r="E7" s="485"/>
      <c r="F7" s="485"/>
      <c r="G7" s="485"/>
      <c r="H7" s="485"/>
    </row>
    <row r="8" spans="1:9" s="327" customFormat="1" ht="27.95" customHeight="1">
      <c r="A8" s="329" t="s">
        <v>260</v>
      </c>
      <c r="B8" s="329" t="s">
        <v>259</v>
      </c>
      <c r="C8" s="477" t="s">
        <v>258</v>
      </c>
      <c r="D8" s="478"/>
      <c r="E8" s="479"/>
      <c r="F8" s="329" t="s">
        <v>257</v>
      </c>
      <c r="G8" s="328" t="s">
        <v>256</v>
      </c>
      <c r="H8" s="328" t="s">
        <v>255</v>
      </c>
    </row>
    <row r="9" spans="1:9">
      <c r="A9" s="323">
        <v>1</v>
      </c>
      <c r="B9" s="322" t="s">
        <v>231</v>
      </c>
      <c r="C9" s="475" t="s">
        <v>253</v>
      </c>
      <c r="D9" s="475"/>
      <c r="E9" s="475"/>
      <c r="F9" s="326" t="s">
        <v>20</v>
      </c>
      <c r="G9" s="325" t="s">
        <v>20</v>
      </c>
      <c r="H9" s="324">
        <v>5728.1</v>
      </c>
    </row>
    <row r="10" spans="1:9">
      <c r="A10" s="323">
        <v>2</v>
      </c>
      <c r="B10" s="322" t="s">
        <v>231</v>
      </c>
      <c r="C10" s="475" t="s">
        <v>424</v>
      </c>
      <c r="D10" s="475"/>
      <c r="E10" s="475"/>
      <c r="F10" s="326" t="s">
        <v>20</v>
      </c>
      <c r="G10" s="325" t="s">
        <v>20</v>
      </c>
      <c r="H10" s="324">
        <v>7504.19</v>
      </c>
    </row>
    <row r="11" spans="1:9">
      <c r="A11" s="323">
        <v>3</v>
      </c>
      <c r="B11" s="322" t="s">
        <v>231</v>
      </c>
      <c r="C11" s="475" t="s">
        <v>423</v>
      </c>
      <c r="D11" s="475"/>
      <c r="E11" s="475"/>
      <c r="F11" s="326" t="s">
        <v>20</v>
      </c>
      <c r="G11" s="325" t="s">
        <v>20</v>
      </c>
      <c r="H11" s="324">
        <v>74785.740000000005</v>
      </c>
    </row>
    <row r="12" spans="1:9">
      <c r="A12" s="323">
        <v>4</v>
      </c>
      <c r="B12" s="322" t="s">
        <v>231</v>
      </c>
      <c r="C12" s="475" t="s">
        <v>422</v>
      </c>
      <c r="D12" s="475"/>
      <c r="E12" s="475"/>
      <c r="F12" s="326" t="s">
        <v>20</v>
      </c>
      <c r="G12" s="325" t="s">
        <v>20</v>
      </c>
      <c r="H12" s="324">
        <v>1068.8900000000001</v>
      </c>
    </row>
    <row r="13" spans="1:9">
      <c r="A13" s="323"/>
      <c r="B13" s="322"/>
      <c r="C13" s="480" t="s">
        <v>251</v>
      </c>
      <c r="D13" s="480"/>
      <c r="E13" s="480"/>
      <c r="F13" s="321" t="s">
        <v>20</v>
      </c>
      <c r="G13" s="320" t="s">
        <v>20</v>
      </c>
      <c r="H13" s="319">
        <f>0+H9+H10+H11</f>
        <v>88018.03</v>
      </c>
    </row>
    <row r="14" spans="1:9">
      <c r="A14" s="476" t="s">
        <v>222</v>
      </c>
      <c r="B14" s="476"/>
      <c r="C14" s="476"/>
      <c r="D14" s="476"/>
      <c r="E14" s="481" t="s">
        <v>223</v>
      </c>
      <c r="F14" s="481"/>
      <c r="G14" s="481"/>
      <c r="H14" s="481"/>
    </row>
    <row r="15" spans="1:9">
      <c r="E15" s="474" t="s">
        <v>249</v>
      </c>
      <c r="F15" s="474"/>
      <c r="G15" s="474"/>
      <c r="H15" s="474"/>
    </row>
    <row r="16" spans="1:9" ht="51" customHeight="1">
      <c r="A16" s="476" t="s">
        <v>227</v>
      </c>
      <c r="B16" s="476"/>
      <c r="C16" s="476"/>
      <c r="D16" s="476"/>
      <c r="E16" s="481" t="s">
        <v>228</v>
      </c>
      <c r="F16" s="481"/>
      <c r="G16" s="481"/>
      <c r="H16" s="481"/>
    </row>
    <row r="17" spans="1:8">
      <c r="A17" s="476"/>
      <c r="B17" s="476"/>
      <c r="C17" s="476"/>
      <c r="D17" s="476"/>
      <c r="E17" s="474" t="s">
        <v>249</v>
      </c>
      <c r="F17" s="474"/>
      <c r="G17" s="474"/>
      <c r="H17" s="474"/>
    </row>
  </sheetData>
  <mergeCells count="20">
    <mergeCell ref="A1:H1"/>
    <mergeCell ref="A4:H4"/>
    <mergeCell ref="C5:F5"/>
    <mergeCell ref="A7:H7"/>
    <mergeCell ref="A6:B6"/>
    <mergeCell ref="A3:H3"/>
    <mergeCell ref="E16:H16"/>
    <mergeCell ref="E17:H17"/>
    <mergeCell ref="A2:H2"/>
    <mergeCell ref="C9:E9"/>
    <mergeCell ref="C10:E10"/>
    <mergeCell ref="A14:D14"/>
    <mergeCell ref="A16:D16"/>
    <mergeCell ref="C8:E8"/>
    <mergeCell ref="C11:E11"/>
    <mergeCell ref="C12:E12"/>
    <mergeCell ref="C13:E13"/>
    <mergeCell ref="E14:H14"/>
    <mergeCell ref="E15:H15"/>
    <mergeCell ref="A17:D17"/>
  </mergeCells>
  <pageMargins left="0.70866141732283472" right="0.51181102362204722" top="0.74803149606299213" bottom="0.74803149606299213" header="0.31496062992125984" footer="0.31496062992125984"/>
  <pageSetup paperSize="9" scale="9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W29"/>
  <sheetViews>
    <sheetView topLeftCell="A16" zoomScaleNormal="100" workbookViewId="0">
      <selection activeCell="X17" sqref="X17"/>
    </sheetView>
  </sheetViews>
  <sheetFormatPr defaultRowHeight="15"/>
  <cols>
    <col min="1" max="1" width="16.85546875" style="358" customWidth="1"/>
    <col min="2" max="2" width="8.28515625" style="358" customWidth="1"/>
    <col min="3" max="3" width="8.42578125" style="358" customWidth="1"/>
    <col min="4" max="4" width="9.140625" style="358"/>
    <col min="5" max="5" width="8" style="358" customWidth="1"/>
    <col min="6" max="7" width="9.140625" style="358"/>
    <col min="8" max="8" width="9.7109375" style="358" customWidth="1"/>
    <col min="9" max="11" width="9.28515625" style="358" bestFit="1" customWidth="1"/>
    <col min="12" max="13" width="9.42578125" style="358" bestFit="1" customWidth="1"/>
    <col min="14" max="14" width="9.28515625" style="358" bestFit="1" customWidth="1"/>
    <col min="15" max="15" width="8.7109375" style="358" customWidth="1"/>
    <col min="16" max="16" width="9.28515625" style="358" bestFit="1" customWidth="1"/>
    <col min="17" max="17" width="9.42578125" style="358" customWidth="1"/>
    <col min="18" max="18" width="7.7109375" style="358" customWidth="1"/>
    <col min="19" max="19" width="10.28515625" style="358" customWidth="1"/>
    <col min="20" max="20" width="9.140625" style="358"/>
    <col min="21" max="21" width="12.140625" style="358" customWidth="1"/>
    <col min="22" max="16384" width="9.140625" style="358"/>
  </cols>
  <sheetData>
    <row r="1" spans="1:23" ht="15" customHeight="1">
      <c r="A1" s="359"/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617" t="s">
        <v>493</v>
      </c>
      <c r="P1" s="617"/>
      <c r="Q1" s="617"/>
      <c r="R1" s="617"/>
      <c r="S1" s="617"/>
    </row>
    <row r="2" spans="1:23" ht="15.75">
      <c r="A2" s="359"/>
      <c r="B2" s="618" t="s">
        <v>492</v>
      </c>
      <c r="C2" s="618"/>
      <c r="D2" s="618"/>
      <c r="E2" s="618"/>
      <c r="F2" s="618"/>
      <c r="G2" s="618"/>
      <c r="H2" s="618"/>
      <c r="I2" s="618"/>
      <c r="J2" s="618"/>
      <c r="K2" s="618"/>
      <c r="L2" s="618"/>
      <c r="M2" s="618"/>
      <c r="N2" s="435"/>
      <c r="O2" s="617"/>
      <c r="P2" s="617"/>
      <c r="Q2" s="617"/>
      <c r="R2" s="617"/>
      <c r="S2" s="617"/>
    </row>
    <row r="3" spans="1:23">
      <c r="A3" s="359"/>
      <c r="B3" s="359"/>
      <c r="C3" s="359"/>
      <c r="D3" s="359"/>
      <c r="E3" s="359"/>
      <c r="F3" s="359"/>
      <c r="G3" s="359"/>
      <c r="H3" s="359" t="s">
        <v>491</v>
      </c>
      <c r="I3" s="434"/>
      <c r="J3" s="434"/>
      <c r="K3" s="434"/>
      <c r="L3" s="434"/>
      <c r="M3" s="434"/>
      <c r="N3" s="433"/>
      <c r="O3" s="433"/>
      <c r="P3" s="433"/>
      <c r="Q3" s="433"/>
      <c r="R3" s="433"/>
      <c r="S3" s="433"/>
    </row>
    <row r="4" spans="1:23" ht="15" customHeight="1">
      <c r="A4" s="619" t="s">
        <v>490</v>
      </c>
      <c r="B4" s="619"/>
      <c r="C4" s="619"/>
      <c r="D4" s="619"/>
      <c r="E4" s="619"/>
      <c r="F4" s="619"/>
      <c r="G4" s="619"/>
      <c r="H4" s="619"/>
      <c r="I4" s="619"/>
      <c r="J4" s="619"/>
      <c r="K4" s="619"/>
      <c r="L4" s="619"/>
      <c r="M4" s="619"/>
      <c r="N4" s="619"/>
      <c r="O4" s="619"/>
      <c r="P4" s="619"/>
      <c r="Q4" s="619"/>
      <c r="R4" s="619"/>
      <c r="S4" s="619"/>
    </row>
    <row r="5" spans="1:23">
      <c r="A5" s="431"/>
      <c r="B5" s="431"/>
      <c r="C5" s="431"/>
      <c r="D5" s="620" t="s">
        <v>489</v>
      </c>
      <c r="E5" s="621"/>
      <c r="F5" s="621"/>
      <c r="G5" s="621"/>
      <c r="H5" s="621"/>
      <c r="I5" s="621"/>
      <c r="J5" s="621"/>
      <c r="K5" s="621"/>
      <c r="L5" s="621"/>
      <c r="M5" s="432"/>
      <c r="N5" s="431"/>
      <c r="O5" s="431"/>
      <c r="P5" s="431"/>
      <c r="Q5" s="431"/>
      <c r="R5" s="431"/>
      <c r="S5" s="431"/>
    </row>
    <row r="6" spans="1:23" ht="15" customHeight="1">
      <c r="A6" s="431"/>
      <c r="B6" s="431"/>
      <c r="C6" s="431"/>
      <c r="D6" s="431"/>
      <c r="E6" s="622" t="s">
        <v>488</v>
      </c>
      <c r="F6" s="622"/>
      <c r="G6" s="622"/>
      <c r="H6" s="622"/>
      <c r="I6" s="622"/>
      <c r="J6" s="622"/>
      <c r="K6" s="622"/>
      <c r="L6" s="622"/>
      <c r="M6" s="432"/>
      <c r="N6" s="431"/>
      <c r="O6" s="431"/>
      <c r="P6" s="431"/>
      <c r="Q6" s="431"/>
      <c r="R6" s="431"/>
      <c r="S6" s="431"/>
    </row>
    <row r="7" spans="1:23">
      <c r="A7" s="427"/>
      <c r="B7" s="430"/>
      <c r="C7" s="430"/>
      <c r="D7" s="429"/>
      <c r="E7" s="360"/>
      <c r="F7" s="360"/>
      <c r="G7" s="360"/>
      <c r="H7" s="365"/>
      <c r="I7" s="428" t="s">
        <v>487</v>
      </c>
      <c r="J7" s="608"/>
      <c r="K7" s="608"/>
      <c r="L7" s="608"/>
      <c r="M7" s="608"/>
      <c r="N7" s="608"/>
      <c r="O7" s="608"/>
      <c r="P7" s="602"/>
      <c r="Q7" s="602"/>
      <c r="R7" s="609">
        <v>8</v>
      </c>
      <c r="S7" s="610"/>
    </row>
    <row r="8" spans="1:23">
      <c r="A8" s="427"/>
      <c r="B8" s="416"/>
      <c r="C8" s="416"/>
      <c r="D8" s="416"/>
      <c r="E8" s="426"/>
      <c r="F8" s="426"/>
      <c r="G8" s="426"/>
      <c r="H8" s="365"/>
      <c r="I8" s="623"/>
      <c r="J8" s="623"/>
      <c r="K8" s="623"/>
      <c r="L8" s="623"/>
      <c r="M8" s="623"/>
      <c r="N8" s="623"/>
      <c r="O8" s="623"/>
      <c r="P8" s="359"/>
      <c r="Q8" s="425"/>
      <c r="R8" s="425"/>
      <c r="S8" s="425"/>
    </row>
    <row r="9" spans="1:23">
      <c r="A9" s="427"/>
      <c r="B9" s="416"/>
      <c r="C9" s="416"/>
      <c r="D9" s="416"/>
      <c r="E9" s="426"/>
      <c r="F9" s="426"/>
      <c r="G9" s="426"/>
      <c r="H9" s="624" t="s">
        <v>486</v>
      </c>
      <c r="I9" s="624"/>
      <c r="J9" s="624"/>
      <c r="K9" s="624"/>
      <c r="L9" s="624"/>
      <c r="M9" s="624"/>
      <c r="N9" s="624"/>
      <c r="O9" s="624"/>
      <c r="P9" s="359"/>
      <c r="Q9" s="425"/>
      <c r="R9" s="609" t="s">
        <v>485</v>
      </c>
      <c r="S9" s="610"/>
    </row>
    <row r="10" spans="1:23">
      <c r="A10" s="424"/>
      <c r="B10" s="416"/>
      <c r="C10" s="423" t="s">
        <v>484</v>
      </c>
      <c r="D10" s="423"/>
      <c r="E10" s="422"/>
      <c r="F10" s="422"/>
      <c r="G10" s="421"/>
      <c r="H10" s="623"/>
      <c r="I10" s="623"/>
      <c r="J10" s="623"/>
      <c r="K10" s="623"/>
      <c r="L10" s="623"/>
      <c r="M10" s="623"/>
      <c r="N10" s="623"/>
      <c r="O10" s="625"/>
      <c r="P10" s="420">
        <v>8</v>
      </c>
      <c r="Q10" s="419">
        <v>1</v>
      </c>
      <c r="R10" s="418">
        <v>1</v>
      </c>
      <c r="S10" s="418">
        <v>1</v>
      </c>
    </row>
    <row r="11" spans="1:23" ht="15.75" thickBot="1">
      <c r="A11" s="417"/>
      <c r="B11" s="416"/>
      <c r="C11" s="416"/>
      <c r="D11" s="416"/>
      <c r="E11" s="415"/>
      <c r="F11" s="415"/>
      <c r="G11" s="415"/>
      <c r="H11" s="414"/>
      <c r="I11" s="414"/>
      <c r="J11" s="414"/>
      <c r="K11" s="414"/>
      <c r="L11" s="414"/>
      <c r="M11" s="414"/>
      <c r="N11" s="414"/>
      <c r="O11" s="414"/>
      <c r="P11" s="413"/>
      <c r="Q11" s="413"/>
      <c r="R11" s="413"/>
      <c r="S11" s="413"/>
    </row>
    <row r="12" spans="1:23" ht="15" customHeight="1">
      <c r="A12" s="626" t="s">
        <v>483</v>
      </c>
      <c r="B12" s="629" t="s">
        <v>482</v>
      </c>
      <c r="C12" s="630"/>
      <c r="D12" s="630"/>
      <c r="E12" s="630"/>
      <c r="F12" s="630"/>
      <c r="G12" s="631"/>
      <c r="H12" s="632" t="s">
        <v>481</v>
      </c>
      <c r="I12" s="633"/>
      <c r="J12" s="633"/>
      <c r="K12" s="633"/>
      <c r="L12" s="634"/>
      <c r="M12" s="632" t="s">
        <v>480</v>
      </c>
      <c r="N12" s="633"/>
      <c r="O12" s="633"/>
      <c r="P12" s="633"/>
      <c r="Q12" s="633"/>
      <c r="R12" s="633"/>
      <c r="S12" s="634"/>
    </row>
    <row r="13" spans="1:23" ht="15" customHeight="1">
      <c r="A13" s="627"/>
      <c r="B13" s="611" t="s">
        <v>479</v>
      </c>
      <c r="C13" s="612"/>
      <c r="D13" s="612"/>
      <c r="E13" s="612" t="s">
        <v>478</v>
      </c>
      <c r="F13" s="612"/>
      <c r="G13" s="613"/>
      <c r="H13" s="614" t="s">
        <v>476</v>
      </c>
      <c r="I13" s="604" t="s">
        <v>475</v>
      </c>
      <c r="J13" s="604" t="s">
        <v>474</v>
      </c>
      <c r="K13" s="605" t="s">
        <v>477</v>
      </c>
      <c r="L13" s="606" t="s">
        <v>251</v>
      </c>
      <c r="M13" s="614" t="s">
        <v>476</v>
      </c>
      <c r="N13" s="604" t="s">
        <v>475</v>
      </c>
      <c r="O13" s="604" t="s">
        <v>474</v>
      </c>
      <c r="P13" s="605" t="s">
        <v>473</v>
      </c>
      <c r="Q13" s="604" t="s">
        <v>472</v>
      </c>
      <c r="R13" s="604" t="s">
        <v>471</v>
      </c>
      <c r="S13" s="615" t="s">
        <v>251</v>
      </c>
    </row>
    <row r="14" spans="1:23" ht="56.25">
      <c r="A14" s="628"/>
      <c r="B14" s="412" t="s">
        <v>469</v>
      </c>
      <c r="C14" s="410" t="s">
        <v>468</v>
      </c>
      <c r="D14" s="410" t="s">
        <v>470</v>
      </c>
      <c r="E14" s="411" t="s">
        <v>469</v>
      </c>
      <c r="F14" s="410" t="s">
        <v>468</v>
      </c>
      <c r="G14" s="409" t="s">
        <v>467</v>
      </c>
      <c r="H14" s="614"/>
      <c r="I14" s="604"/>
      <c r="J14" s="604"/>
      <c r="K14" s="605"/>
      <c r="L14" s="606"/>
      <c r="M14" s="614"/>
      <c r="N14" s="604"/>
      <c r="O14" s="604"/>
      <c r="P14" s="605"/>
      <c r="Q14" s="604"/>
      <c r="R14" s="604"/>
      <c r="S14" s="616"/>
    </row>
    <row r="15" spans="1:23">
      <c r="A15" s="408">
        <v>1</v>
      </c>
      <c r="B15" s="407">
        <v>2</v>
      </c>
      <c r="C15" s="406">
        <v>3</v>
      </c>
      <c r="D15" s="406">
        <v>4</v>
      </c>
      <c r="E15" s="403">
        <v>5</v>
      </c>
      <c r="F15" s="406">
        <v>6</v>
      </c>
      <c r="G15" s="405">
        <v>7</v>
      </c>
      <c r="H15" s="404">
        <v>8</v>
      </c>
      <c r="I15" s="403">
        <v>9</v>
      </c>
      <c r="J15" s="403">
        <v>10</v>
      </c>
      <c r="K15" s="403">
        <v>11</v>
      </c>
      <c r="L15" s="402">
        <v>12</v>
      </c>
      <c r="M15" s="404">
        <v>13</v>
      </c>
      <c r="N15" s="403">
        <v>14</v>
      </c>
      <c r="O15" s="403">
        <v>15</v>
      </c>
      <c r="P15" s="403">
        <v>16</v>
      </c>
      <c r="Q15" s="403">
        <v>17</v>
      </c>
      <c r="R15" s="403">
        <v>18</v>
      </c>
      <c r="S15" s="402">
        <v>19</v>
      </c>
    </row>
    <row r="16" spans="1:23" ht="48.75">
      <c r="A16" s="394" t="s">
        <v>466</v>
      </c>
      <c r="B16" s="398">
        <v>3</v>
      </c>
      <c r="C16" s="390">
        <v>3</v>
      </c>
      <c r="D16" s="397">
        <v>3</v>
      </c>
      <c r="E16" s="396">
        <v>3</v>
      </c>
      <c r="F16" s="390">
        <v>3</v>
      </c>
      <c r="G16" s="395">
        <v>3</v>
      </c>
      <c r="H16" s="388">
        <v>96174.47</v>
      </c>
      <c r="I16" s="400">
        <v>14767.99</v>
      </c>
      <c r="J16" s="384"/>
      <c r="K16" s="387"/>
      <c r="L16" s="382">
        <f t="shared" ref="L16:L22" si="0">SUM(H16:K16)</f>
        <v>110942.46</v>
      </c>
      <c r="M16" s="401">
        <v>93144.47</v>
      </c>
      <c r="N16" s="400">
        <v>14767.99</v>
      </c>
      <c r="O16" s="384"/>
      <c r="P16" s="384"/>
      <c r="Q16" s="383">
        <v>3030</v>
      </c>
      <c r="R16" s="383"/>
      <c r="S16" s="382">
        <f t="shared" ref="S16:S22" si="1">SUM(M16:R16)</f>
        <v>110942.46</v>
      </c>
      <c r="U16" s="381"/>
      <c r="W16" s="373"/>
    </row>
    <row r="17" spans="1:23" ht="36.75">
      <c r="A17" s="399" t="s">
        <v>459</v>
      </c>
      <c r="B17" s="398"/>
      <c r="C17" s="390"/>
      <c r="D17" s="397"/>
      <c r="E17" s="396"/>
      <c r="F17" s="390"/>
      <c r="G17" s="395"/>
      <c r="H17" s="388"/>
      <c r="I17" s="384"/>
      <c r="J17" s="384"/>
      <c r="K17" s="387"/>
      <c r="L17" s="382">
        <f t="shared" si="0"/>
        <v>0</v>
      </c>
      <c r="M17" s="388"/>
      <c r="N17" s="384"/>
      <c r="O17" s="384"/>
      <c r="P17" s="384"/>
      <c r="Q17" s="383"/>
      <c r="R17" s="383"/>
      <c r="S17" s="382">
        <f t="shared" si="1"/>
        <v>0</v>
      </c>
      <c r="U17" s="381"/>
      <c r="W17" s="373"/>
    </row>
    <row r="18" spans="1:23" ht="24.75">
      <c r="A18" s="393" t="s">
        <v>465</v>
      </c>
      <c r="B18" s="398"/>
      <c r="C18" s="390"/>
      <c r="D18" s="397"/>
      <c r="E18" s="396"/>
      <c r="F18" s="390"/>
      <c r="G18" s="395"/>
      <c r="H18" s="388"/>
      <c r="I18" s="384"/>
      <c r="J18" s="384"/>
      <c r="K18" s="387"/>
      <c r="L18" s="382">
        <f t="shared" si="0"/>
        <v>0</v>
      </c>
      <c r="M18" s="388"/>
      <c r="N18" s="384"/>
      <c r="O18" s="384"/>
      <c r="P18" s="384"/>
      <c r="Q18" s="383"/>
      <c r="R18" s="383"/>
      <c r="S18" s="382">
        <f t="shared" si="1"/>
        <v>0</v>
      </c>
      <c r="U18" s="381"/>
      <c r="W18" s="373"/>
    </row>
    <row r="19" spans="1:23" ht="24.75">
      <c r="A19" s="394" t="s">
        <v>464</v>
      </c>
      <c r="B19" s="391">
        <v>6.75</v>
      </c>
      <c r="C19" s="390">
        <v>7.25</v>
      </c>
      <c r="D19" s="390">
        <v>6.92</v>
      </c>
      <c r="E19" s="390">
        <v>6.75</v>
      </c>
      <c r="F19" s="390">
        <v>7.25</v>
      </c>
      <c r="G19" s="389">
        <v>6.92</v>
      </c>
      <c r="H19" s="388">
        <v>142093.24</v>
      </c>
      <c r="I19" s="384">
        <v>17006.509999999998</v>
      </c>
      <c r="J19" s="384"/>
      <c r="K19" s="387"/>
      <c r="L19" s="382">
        <f t="shared" si="0"/>
        <v>159099.75</v>
      </c>
      <c r="M19" s="388">
        <v>140293.24</v>
      </c>
      <c r="N19" s="384">
        <v>17006.509999999998</v>
      </c>
      <c r="O19" s="384"/>
      <c r="P19" s="384"/>
      <c r="Q19" s="383">
        <v>600</v>
      </c>
      <c r="R19" s="383"/>
      <c r="S19" s="382">
        <f t="shared" si="1"/>
        <v>157899.75</v>
      </c>
      <c r="U19" s="381"/>
      <c r="W19" s="373"/>
    </row>
    <row r="20" spans="1:23" ht="24.75">
      <c r="A20" s="394" t="s">
        <v>463</v>
      </c>
      <c r="B20" s="391">
        <v>9.75</v>
      </c>
      <c r="C20" s="390">
        <v>9.75</v>
      </c>
      <c r="D20" s="390">
        <v>9.75</v>
      </c>
      <c r="E20" s="390">
        <v>9.75</v>
      </c>
      <c r="F20" s="390">
        <v>9.75</v>
      </c>
      <c r="G20" s="389">
        <v>9.75</v>
      </c>
      <c r="H20" s="388">
        <v>241823.14</v>
      </c>
      <c r="I20" s="384">
        <v>28245.7</v>
      </c>
      <c r="J20" s="384"/>
      <c r="K20" s="387"/>
      <c r="L20" s="382">
        <f t="shared" si="0"/>
        <v>270068.84000000003</v>
      </c>
      <c r="M20" s="388">
        <v>238823.14</v>
      </c>
      <c r="N20" s="384">
        <v>28245.7</v>
      </c>
      <c r="O20" s="384"/>
      <c r="P20" s="384"/>
      <c r="Q20" s="383">
        <v>700</v>
      </c>
      <c r="R20" s="383"/>
      <c r="S20" s="382">
        <f t="shared" si="1"/>
        <v>267768.84000000003</v>
      </c>
      <c r="U20" s="381"/>
      <c r="W20" s="373"/>
    </row>
    <row r="21" spans="1:23">
      <c r="A21" s="393" t="s">
        <v>462</v>
      </c>
      <c r="B21" s="391">
        <v>13.25</v>
      </c>
      <c r="C21" s="390">
        <v>14.75</v>
      </c>
      <c r="D21" s="390">
        <v>14.75</v>
      </c>
      <c r="E21" s="390">
        <v>13.25</v>
      </c>
      <c r="F21" s="390">
        <v>14.75</v>
      </c>
      <c r="G21" s="389">
        <v>14.75</v>
      </c>
      <c r="H21" s="388">
        <v>218042.75</v>
      </c>
      <c r="I21" s="385">
        <v>14546.2</v>
      </c>
      <c r="J21" s="384"/>
      <c r="K21" s="387"/>
      <c r="L21" s="382">
        <f t="shared" si="0"/>
        <v>232588.95</v>
      </c>
      <c r="M21" s="386">
        <v>217132.75</v>
      </c>
      <c r="N21" s="385">
        <v>14546.2</v>
      </c>
      <c r="O21" s="384"/>
      <c r="P21" s="384"/>
      <c r="Q21" s="383">
        <v>910</v>
      </c>
      <c r="R21" s="383"/>
      <c r="S21" s="382">
        <f t="shared" si="1"/>
        <v>232588.95</v>
      </c>
      <c r="U21" s="381"/>
      <c r="W21" s="373"/>
    </row>
    <row r="22" spans="1:23" ht="36.75">
      <c r="A22" s="392" t="s">
        <v>461</v>
      </c>
      <c r="B22" s="391">
        <v>6.5</v>
      </c>
      <c r="C22" s="390">
        <v>6.5</v>
      </c>
      <c r="D22" s="390">
        <v>6.5</v>
      </c>
      <c r="E22" s="390">
        <v>6.5</v>
      </c>
      <c r="F22" s="390">
        <v>6.5</v>
      </c>
      <c r="G22" s="389">
        <v>6.5</v>
      </c>
      <c r="H22" s="388">
        <v>66249.240000000005</v>
      </c>
      <c r="I22" s="385"/>
      <c r="J22" s="384"/>
      <c r="K22" s="387"/>
      <c r="L22" s="382">
        <f t="shared" si="0"/>
        <v>66249.240000000005</v>
      </c>
      <c r="M22" s="386">
        <v>66249.240000000005</v>
      </c>
      <c r="N22" s="385"/>
      <c r="O22" s="384"/>
      <c r="P22" s="384"/>
      <c r="Q22" s="383"/>
      <c r="R22" s="383"/>
      <c r="S22" s="382">
        <f t="shared" si="1"/>
        <v>66249.240000000005</v>
      </c>
      <c r="U22" s="381"/>
      <c r="W22" s="373"/>
    </row>
    <row r="23" spans="1:23">
      <c r="A23" s="380" t="s">
        <v>460</v>
      </c>
      <c r="B23" s="379">
        <f t="shared" ref="B23:I23" si="2">SUM(B16,B18,B19,B20,B21)</f>
        <v>32.75</v>
      </c>
      <c r="C23" s="378">
        <f t="shared" si="2"/>
        <v>34.75</v>
      </c>
      <c r="D23" s="378">
        <f t="shared" si="2"/>
        <v>34.42</v>
      </c>
      <c r="E23" s="378">
        <f t="shared" si="2"/>
        <v>32.75</v>
      </c>
      <c r="F23" s="378">
        <f t="shared" si="2"/>
        <v>34.75</v>
      </c>
      <c r="G23" s="377">
        <f t="shared" si="2"/>
        <v>34.42</v>
      </c>
      <c r="H23" s="376">
        <f t="shared" si="2"/>
        <v>698133.6</v>
      </c>
      <c r="I23" s="375">
        <f t="shared" si="2"/>
        <v>74566.399999999994</v>
      </c>
      <c r="J23" s="375">
        <f>SUM(J16,J18,J19,J20,J21,J22)</f>
        <v>0</v>
      </c>
      <c r="K23" s="375">
        <f>SUM(K16,K18,K19,K20,K21,K22)</f>
        <v>0</v>
      </c>
      <c r="L23" s="374">
        <f t="shared" ref="L23:S23" si="3">SUM(L16,L18,L19,L20,L21)</f>
        <v>772700</v>
      </c>
      <c r="M23" s="376">
        <f t="shared" si="3"/>
        <v>689393.6</v>
      </c>
      <c r="N23" s="375">
        <f t="shared" si="3"/>
        <v>74566.399999999994</v>
      </c>
      <c r="O23" s="375">
        <f t="shared" si="3"/>
        <v>0</v>
      </c>
      <c r="P23" s="375">
        <f t="shared" si="3"/>
        <v>0</v>
      </c>
      <c r="Q23" s="375">
        <f t="shared" si="3"/>
        <v>5240</v>
      </c>
      <c r="R23" s="375">
        <f t="shared" si="3"/>
        <v>0</v>
      </c>
      <c r="S23" s="374">
        <f t="shared" si="3"/>
        <v>769200</v>
      </c>
      <c r="W23" s="373"/>
    </row>
    <row r="24" spans="1:23" ht="36.75" thickBot="1">
      <c r="A24" s="372" t="s">
        <v>459</v>
      </c>
      <c r="B24" s="371">
        <f t="shared" ref="B24:S24" si="4">SUM(B17,B18)</f>
        <v>0</v>
      </c>
      <c r="C24" s="370">
        <f t="shared" si="4"/>
        <v>0</v>
      </c>
      <c r="D24" s="370">
        <f t="shared" si="4"/>
        <v>0</v>
      </c>
      <c r="E24" s="370">
        <f t="shared" si="4"/>
        <v>0</v>
      </c>
      <c r="F24" s="370">
        <f t="shared" si="4"/>
        <v>0</v>
      </c>
      <c r="G24" s="369">
        <f t="shared" si="4"/>
        <v>0</v>
      </c>
      <c r="H24" s="368">
        <f t="shared" si="4"/>
        <v>0</v>
      </c>
      <c r="I24" s="367">
        <f t="shared" si="4"/>
        <v>0</v>
      </c>
      <c r="J24" s="367">
        <f t="shared" si="4"/>
        <v>0</v>
      </c>
      <c r="K24" s="367">
        <f t="shared" si="4"/>
        <v>0</v>
      </c>
      <c r="L24" s="366">
        <f t="shared" si="4"/>
        <v>0</v>
      </c>
      <c r="M24" s="368">
        <f t="shared" si="4"/>
        <v>0</v>
      </c>
      <c r="N24" s="367">
        <f t="shared" si="4"/>
        <v>0</v>
      </c>
      <c r="O24" s="367">
        <f t="shared" si="4"/>
        <v>0</v>
      </c>
      <c r="P24" s="367">
        <f t="shared" si="4"/>
        <v>0</v>
      </c>
      <c r="Q24" s="367">
        <f t="shared" si="4"/>
        <v>0</v>
      </c>
      <c r="R24" s="367">
        <f t="shared" si="4"/>
        <v>0</v>
      </c>
      <c r="S24" s="366">
        <f t="shared" si="4"/>
        <v>0</v>
      </c>
    </row>
    <row r="25" spans="1:23">
      <c r="A25" s="362" t="s">
        <v>458</v>
      </c>
      <c r="B25" s="362"/>
      <c r="C25" s="362"/>
      <c r="D25" s="365"/>
      <c r="E25" s="365"/>
      <c r="F25" s="365"/>
      <c r="G25" s="365"/>
      <c r="H25" s="365"/>
      <c r="I25" s="365"/>
      <c r="J25" s="365"/>
      <c r="K25" s="365"/>
      <c r="L25" s="359"/>
      <c r="M25" s="359"/>
      <c r="N25" s="359"/>
      <c r="O25" s="359"/>
      <c r="P25" s="359"/>
      <c r="Q25" s="359"/>
      <c r="R25" s="359"/>
      <c r="S25" s="359"/>
    </row>
    <row r="26" spans="1:23">
      <c r="A26" s="363" t="s">
        <v>272</v>
      </c>
      <c r="B26" s="363"/>
      <c r="C26" s="363"/>
      <c r="D26" s="359"/>
      <c r="E26" s="364"/>
      <c r="F26" s="364"/>
      <c r="G26" s="364"/>
      <c r="H26" s="364"/>
      <c r="I26" s="364"/>
      <c r="J26" s="363"/>
      <c r="K26" s="363"/>
      <c r="L26" s="601" t="s">
        <v>223</v>
      </c>
      <c r="M26" s="601"/>
      <c r="N26" s="601"/>
      <c r="O26" s="601"/>
      <c r="P26" s="601"/>
      <c r="Q26" s="359"/>
      <c r="R26" s="359"/>
      <c r="S26" s="359"/>
    </row>
    <row r="27" spans="1:23">
      <c r="A27" s="602"/>
      <c r="B27" s="602"/>
      <c r="C27" s="360"/>
      <c r="D27" s="359"/>
      <c r="E27" s="359"/>
      <c r="F27" s="359"/>
      <c r="G27" s="603" t="s">
        <v>225</v>
      </c>
      <c r="H27" s="603"/>
      <c r="I27" s="362"/>
      <c r="J27" s="362"/>
      <c r="K27" s="362"/>
      <c r="L27" s="362"/>
      <c r="M27" s="361" t="s">
        <v>226</v>
      </c>
      <c r="N27" s="361"/>
      <c r="O27" s="360"/>
      <c r="P27" s="359"/>
      <c r="Q27" s="359"/>
      <c r="R27" s="359"/>
      <c r="S27" s="359"/>
    </row>
    <row r="28" spans="1:23" ht="27" customHeight="1">
      <c r="A28" s="607" t="s">
        <v>498</v>
      </c>
      <c r="B28" s="607"/>
      <c r="C28" s="607"/>
      <c r="D28" s="607"/>
      <c r="E28" s="364"/>
      <c r="F28" s="364"/>
      <c r="G28" s="364"/>
      <c r="H28" s="364"/>
      <c r="I28" s="364"/>
      <c r="J28" s="363"/>
      <c r="K28" s="363"/>
      <c r="L28" s="601" t="s">
        <v>228</v>
      </c>
      <c r="M28" s="601"/>
      <c r="N28" s="601"/>
      <c r="O28" s="601"/>
      <c r="P28" s="601"/>
      <c r="Q28" s="359"/>
      <c r="R28" s="359"/>
      <c r="S28" s="359"/>
    </row>
    <row r="29" spans="1:23">
      <c r="A29" s="602"/>
      <c r="B29" s="602"/>
      <c r="C29" s="360"/>
      <c r="D29" s="359"/>
      <c r="E29" s="359"/>
      <c r="F29" s="359"/>
      <c r="G29" s="603" t="s">
        <v>225</v>
      </c>
      <c r="H29" s="603"/>
      <c r="I29" s="362"/>
      <c r="J29" s="362"/>
      <c r="K29" s="362"/>
      <c r="L29" s="362"/>
      <c r="M29" s="361" t="s">
        <v>226</v>
      </c>
      <c r="N29" s="361"/>
      <c r="O29" s="360"/>
      <c r="P29" s="359"/>
      <c r="Q29" s="359"/>
      <c r="R29" s="359"/>
      <c r="S29" s="359"/>
    </row>
  </sheetData>
  <mergeCells count="37">
    <mergeCell ref="O1:S2"/>
    <mergeCell ref="B2:M2"/>
    <mergeCell ref="A4:S4"/>
    <mergeCell ref="D5:L5"/>
    <mergeCell ref="E6:L6"/>
    <mergeCell ref="J7:O7"/>
    <mergeCell ref="P7:Q7"/>
    <mergeCell ref="R7:S7"/>
    <mergeCell ref="B13:D13"/>
    <mergeCell ref="E13:G13"/>
    <mergeCell ref="H13:H14"/>
    <mergeCell ref="I13:I14"/>
    <mergeCell ref="J13:J14"/>
    <mergeCell ref="S13:S14"/>
    <mergeCell ref="I8:O8"/>
    <mergeCell ref="H9:O9"/>
    <mergeCell ref="R9:S9"/>
    <mergeCell ref="H10:O10"/>
    <mergeCell ref="B12:G12"/>
    <mergeCell ref="M13:M14"/>
    <mergeCell ref="N13:N14"/>
    <mergeCell ref="L28:P28"/>
    <mergeCell ref="A29:B29"/>
    <mergeCell ref="G29:H29"/>
    <mergeCell ref="Q13:Q14"/>
    <mergeCell ref="R13:R14"/>
    <mergeCell ref="L26:P26"/>
    <mergeCell ref="A27:B27"/>
    <mergeCell ref="G27:H27"/>
    <mergeCell ref="K13:K14"/>
    <mergeCell ref="L13:L14"/>
    <mergeCell ref="A28:D28"/>
    <mergeCell ref="A12:A14"/>
    <mergeCell ref="O13:O14"/>
    <mergeCell ref="P13:P14"/>
    <mergeCell ref="H12:L12"/>
    <mergeCell ref="M12:S12"/>
  </mergeCells>
  <dataValidations count="1">
    <dataValidation type="whole" allowBlank="1" showInputMessage="1" showErrorMessage="1" error="1&lt;=kodas&lt;5501" sqref="Q8:Q9">
      <formula1>1</formula1>
      <formula2>5501</formula2>
    </dataValidation>
  </dataValidations>
  <pageMargins left="0.11811023622047245" right="0.11811023622047245" top="0.74803149606299213" bottom="0.55118110236220474" header="0" footer="0"/>
  <pageSetup scale="7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35"/>
  <sheetViews>
    <sheetView tabSelected="1" topLeftCell="A6" zoomScaleNormal="100" workbookViewId="0">
      <selection activeCell="G14" sqref="G14:G18"/>
    </sheetView>
  </sheetViews>
  <sheetFormatPr defaultColWidth="9.140625" defaultRowHeight="15"/>
  <cols>
    <col min="1" max="3" width="9.140625" style="333"/>
    <col min="4" max="4" width="18.28515625" style="333" customWidth="1"/>
    <col min="5" max="5" width="9.140625" style="333"/>
    <col min="6" max="6" width="11.5703125" style="333" customWidth="1"/>
    <col min="7" max="7" width="10.42578125" style="333" customWidth="1"/>
    <col min="8" max="8" width="9.140625" style="333"/>
    <col min="9" max="9" width="7" style="333" customWidth="1"/>
    <col min="10" max="16384" width="9.140625" style="333"/>
  </cols>
  <sheetData>
    <row r="1" spans="1:9">
      <c r="G1" s="333" t="s">
        <v>455</v>
      </c>
    </row>
    <row r="2" spans="1:9">
      <c r="G2" s="333" t="s">
        <v>324</v>
      </c>
    </row>
    <row r="3" spans="1:9">
      <c r="A3" s="333" t="s">
        <v>454</v>
      </c>
      <c r="G3" s="333" t="s">
        <v>325</v>
      </c>
    </row>
    <row r="4" spans="1:9">
      <c r="A4" s="333" t="s">
        <v>453</v>
      </c>
      <c r="G4" s="333" t="s">
        <v>452</v>
      </c>
    </row>
    <row r="5" spans="1:9">
      <c r="G5" s="333" t="s">
        <v>451</v>
      </c>
    </row>
    <row r="6" spans="1:9">
      <c r="H6" s="333" t="s">
        <v>450</v>
      </c>
    </row>
    <row r="7" spans="1:9">
      <c r="B7" s="355" t="s">
        <v>449</v>
      </c>
    </row>
    <row r="8" spans="1:9">
      <c r="A8" s="636" t="s">
        <v>456</v>
      </c>
      <c r="B8" s="637"/>
      <c r="C8" s="637"/>
      <c r="D8" s="637"/>
      <c r="E8" s="637"/>
      <c r="F8" s="637"/>
      <c r="G8" s="637"/>
      <c r="H8" s="637"/>
      <c r="I8" s="637"/>
    </row>
    <row r="9" spans="1:9">
      <c r="H9" s="333" t="s">
        <v>448</v>
      </c>
    </row>
    <row r="10" spans="1:9">
      <c r="A10" s="343"/>
      <c r="B10" s="345"/>
      <c r="C10" s="345"/>
      <c r="D10" s="342"/>
      <c r="E10" s="354" t="s">
        <v>447</v>
      </c>
      <c r="F10" s="354" t="s">
        <v>446</v>
      </c>
      <c r="G10" s="354" t="s">
        <v>445</v>
      </c>
      <c r="H10" s="643" t="s">
        <v>444</v>
      </c>
      <c r="I10" s="644"/>
    </row>
    <row r="11" spans="1:9">
      <c r="A11" s="645" t="s">
        <v>443</v>
      </c>
      <c r="B11" s="646"/>
      <c r="C11" s="646"/>
      <c r="D11" s="647"/>
      <c r="E11" s="353" t="s">
        <v>442</v>
      </c>
      <c r="F11" s="353" t="s">
        <v>441</v>
      </c>
      <c r="G11" s="353" t="s">
        <v>441</v>
      </c>
      <c r="H11" s="645" t="s">
        <v>440</v>
      </c>
      <c r="I11" s="647"/>
    </row>
    <row r="12" spans="1:9">
      <c r="A12" s="336"/>
      <c r="B12" s="340"/>
      <c r="C12" s="340"/>
      <c r="D12" s="335"/>
      <c r="E12" s="352" t="s">
        <v>439</v>
      </c>
      <c r="F12" s="352"/>
      <c r="G12" s="352"/>
      <c r="H12" s="648" t="s">
        <v>438</v>
      </c>
      <c r="I12" s="649"/>
    </row>
    <row r="13" spans="1:9">
      <c r="A13" s="347"/>
      <c r="D13" s="346"/>
      <c r="E13" s="348"/>
      <c r="F13" s="351"/>
      <c r="G13" s="348"/>
      <c r="H13" s="347"/>
      <c r="I13" s="346"/>
    </row>
    <row r="14" spans="1:9" ht="31.5" customHeight="1">
      <c r="A14" s="638" t="s">
        <v>437</v>
      </c>
      <c r="B14" s="639"/>
      <c r="C14" s="639"/>
      <c r="D14" s="640"/>
      <c r="E14" s="348">
        <v>0</v>
      </c>
      <c r="F14" s="350">
        <v>25989.84</v>
      </c>
      <c r="G14" s="350">
        <v>25989.84</v>
      </c>
      <c r="H14" s="347">
        <v>0</v>
      </c>
      <c r="I14" s="346"/>
    </row>
    <row r="15" spans="1:9" ht="33" customHeight="1">
      <c r="A15" s="638" t="s">
        <v>436</v>
      </c>
      <c r="B15" s="639"/>
      <c r="C15" s="639"/>
      <c r="D15" s="640"/>
      <c r="E15" s="348">
        <v>0</v>
      </c>
      <c r="F15" s="350">
        <v>9560.4</v>
      </c>
      <c r="G15" s="350">
        <v>9560.4</v>
      </c>
      <c r="H15" s="347">
        <v>0</v>
      </c>
      <c r="I15" s="346"/>
    </row>
    <row r="16" spans="1:9" ht="21.75" customHeight="1">
      <c r="A16" s="638" t="s">
        <v>435</v>
      </c>
      <c r="B16" s="639"/>
      <c r="C16" s="639"/>
      <c r="D16" s="640"/>
      <c r="E16" s="348">
        <v>450.39</v>
      </c>
      <c r="F16" s="349">
        <v>1142.0899999999999</v>
      </c>
      <c r="G16" s="348">
        <v>1592.24</v>
      </c>
      <c r="H16" s="347">
        <v>0.24</v>
      </c>
      <c r="I16" s="346"/>
    </row>
    <row r="17" spans="1:9">
      <c r="A17" s="641" t="s">
        <v>494</v>
      </c>
      <c r="B17" s="637"/>
      <c r="C17" s="637"/>
      <c r="D17" s="642"/>
      <c r="E17" s="348">
        <v>1567.94</v>
      </c>
      <c r="F17" s="348">
        <v>21741</v>
      </c>
      <c r="G17" s="348">
        <v>23308.94</v>
      </c>
      <c r="H17" s="347">
        <v>0</v>
      </c>
      <c r="I17" s="346"/>
    </row>
    <row r="18" spans="1:9">
      <c r="A18" s="641" t="s">
        <v>434</v>
      </c>
      <c r="B18" s="637"/>
      <c r="C18" s="637"/>
      <c r="D18" s="642"/>
      <c r="E18" s="348">
        <v>25935.56</v>
      </c>
      <c r="F18" s="348"/>
      <c r="G18" s="348">
        <v>25935.56</v>
      </c>
      <c r="H18" s="347">
        <v>0</v>
      </c>
      <c r="I18" s="346"/>
    </row>
    <row r="19" spans="1:9" hidden="1">
      <c r="A19" s="347"/>
      <c r="D19" s="346"/>
      <c r="E19" s="348"/>
      <c r="F19" s="348"/>
      <c r="G19" s="348"/>
      <c r="H19" s="347"/>
      <c r="I19" s="346"/>
    </row>
    <row r="20" spans="1:9" hidden="1">
      <c r="A20" s="347"/>
      <c r="D20" s="346"/>
      <c r="E20" s="348"/>
      <c r="F20" s="348"/>
      <c r="G20" s="348"/>
      <c r="H20" s="347"/>
      <c r="I20" s="346"/>
    </row>
    <row r="21" spans="1:9" hidden="1">
      <c r="A21" s="347"/>
      <c r="D21" s="346"/>
      <c r="E21" s="348"/>
      <c r="F21" s="348"/>
      <c r="G21" s="348"/>
      <c r="H21" s="347"/>
      <c r="I21" s="346"/>
    </row>
    <row r="22" spans="1:9" hidden="1">
      <c r="A22" s="347"/>
      <c r="D22" s="346"/>
      <c r="E22" s="348"/>
      <c r="F22" s="348"/>
      <c r="G22" s="348"/>
      <c r="H22" s="347"/>
      <c r="I22" s="346"/>
    </row>
    <row r="23" spans="1:9" hidden="1">
      <c r="A23" s="347"/>
      <c r="D23" s="346"/>
      <c r="E23" s="348"/>
      <c r="F23" s="348"/>
      <c r="G23" s="348"/>
      <c r="H23" s="347"/>
      <c r="I23" s="346"/>
    </row>
    <row r="24" spans="1:9" hidden="1">
      <c r="A24" s="347"/>
      <c r="D24" s="346"/>
      <c r="E24" s="348"/>
      <c r="F24" s="348"/>
      <c r="G24" s="348"/>
      <c r="H24" s="347"/>
      <c r="I24" s="346"/>
    </row>
    <row r="25" spans="1:9" hidden="1">
      <c r="A25" s="347"/>
      <c r="D25" s="346"/>
      <c r="E25" s="348"/>
      <c r="F25" s="348"/>
      <c r="G25" s="348"/>
      <c r="H25" s="347"/>
      <c r="I25" s="346"/>
    </row>
    <row r="26" spans="1:9" hidden="1">
      <c r="A26" s="347"/>
      <c r="D26" s="346"/>
      <c r="E26" s="348"/>
      <c r="F26" s="348"/>
      <c r="G26" s="348"/>
      <c r="H26" s="347"/>
      <c r="I26" s="346"/>
    </row>
    <row r="27" spans="1:9" hidden="1">
      <c r="A27" s="347"/>
      <c r="D27" s="346"/>
      <c r="E27" s="348"/>
      <c r="F27" s="348"/>
      <c r="G27" s="348"/>
      <c r="H27" s="347"/>
      <c r="I27" s="346"/>
    </row>
    <row r="28" spans="1:9">
      <c r="A28" s="343"/>
      <c r="B28" s="345"/>
      <c r="C28" s="345"/>
      <c r="D28" s="342"/>
      <c r="E28" s="344"/>
      <c r="F28" s="344"/>
      <c r="G28" s="344"/>
      <c r="H28" s="345"/>
      <c r="I28" s="342"/>
    </row>
    <row r="29" spans="1:9">
      <c r="A29" s="341" t="s">
        <v>433</v>
      </c>
      <c r="B29" s="340"/>
      <c r="C29" s="340"/>
      <c r="D29" s="335"/>
      <c r="E29" s="339">
        <f>SUM(E13:E28)</f>
        <v>27953.89</v>
      </c>
      <c r="F29" s="338">
        <f>SUM(F14:F28)</f>
        <v>58433.329999999994</v>
      </c>
      <c r="G29" s="337">
        <f>SUM(G14:G28)</f>
        <v>86386.98</v>
      </c>
      <c r="H29" s="438">
        <f>SUM(H14:H28)</f>
        <v>0.24</v>
      </c>
      <c r="I29" s="335"/>
    </row>
    <row r="30" spans="1:9">
      <c r="A30" s="333" t="s">
        <v>272</v>
      </c>
      <c r="E30" s="333" t="s">
        <v>431</v>
      </c>
      <c r="G30" s="636" t="s">
        <v>223</v>
      </c>
      <c r="H30" s="637"/>
    </row>
    <row r="31" spans="1:9">
      <c r="E31" s="333" t="s">
        <v>428</v>
      </c>
    </row>
    <row r="32" spans="1:9">
      <c r="A32" s="635" t="s">
        <v>432</v>
      </c>
      <c r="B32" s="455"/>
      <c r="C32" s="455"/>
      <c r="D32" s="455"/>
      <c r="E32" s="333" t="s">
        <v>431</v>
      </c>
      <c r="G32" s="636" t="s">
        <v>430</v>
      </c>
      <c r="H32" s="637"/>
    </row>
    <row r="33" spans="1:5">
      <c r="A33" s="635" t="s">
        <v>429</v>
      </c>
      <c r="B33" s="455"/>
      <c r="C33" s="455"/>
      <c r="D33" s="455"/>
      <c r="E33" s="333" t="s">
        <v>428</v>
      </c>
    </row>
    <row r="35" spans="1:5">
      <c r="B35" s="334" t="s">
        <v>427</v>
      </c>
    </row>
  </sheetData>
  <mergeCells count="14">
    <mergeCell ref="A14:D14"/>
    <mergeCell ref="A8:I8"/>
    <mergeCell ref="H10:I10"/>
    <mergeCell ref="A11:D11"/>
    <mergeCell ref="H11:I11"/>
    <mergeCell ref="H12:I12"/>
    <mergeCell ref="A33:D33"/>
    <mergeCell ref="G30:H30"/>
    <mergeCell ref="G32:H32"/>
    <mergeCell ref="A15:D15"/>
    <mergeCell ref="A16:D16"/>
    <mergeCell ref="A17:D17"/>
    <mergeCell ref="A18:D18"/>
    <mergeCell ref="A32:D32"/>
  </mergeCell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74"/>
  <sheetViews>
    <sheetView zoomScaleNormal="100" workbookViewId="0">
      <selection activeCell="A15" sqref="A15:XFD15"/>
    </sheetView>
  </sheetViews>
  <sheetFormatPr defaultRowHeight="15"/>
  <cols>
    <col min="1" max="4" width="2" style="36" customWidth="1"/>
    <col min="5" max="5" width="2.140625" style="36" customWidth="1"/>
    <col min="6" max="6" width="3" style="155" customWidth="1"/>
    <col min="7" max="7" width="34.85546875" style="36" customWidth="1"/>
    <col min="8" max="8" width="3.85546875" style="36" customWidth="1"/>
    <col min="9" max="9" width="10" style="36" customWidth="1"/>
    <col min="10" max="10" width="11.140625" style="36" customWidth="1"/>
    <col min="11" max="11" width="11" style="36" customWidth="1"/>
    <col min="12" max="12" width="10.5703125" style="36" customWidth="1"/>
    <col min="13" max="13" width="0.140625" style="36" hidden="1" customWidth="1"/>
    <col min="14" max="14" width="6.140625" style="36" hidden="1" customWidth="1"/>
    <col min="15" max="15" width="5.5703125" style="36" hidden="1" customWidth="1"/>
    <col min="16" max="16" width="9.140625" style="22" customWidth="1"/>
  </cols>
  <sheetData>
    <row r="1" spans="1:15">
      <c r="G1" s="1"/>
      <c r="H1" s="3"/>
      <c r="I1" s="21"/>
      <c r="J1" s="149" t="s">
        <v>0</v>
      </c>
      <c r="K1" s="149"/>
      <c r="L1" s="149"/>
      <c r="M1" s="16"/>
      <c r="N1" s="149"/>
      <c r="O1" s="149"/>
    </row>
    <row r="2" spans="1:15">
      <c r="H2" s="3"/>
      <c r="I2" s="22"/>
      <c r="J2" s="149" t="s">
        <v>1</v>
      </c>
      <c r="K2" s="149"/>
      <c r="L2" s="149"/>
      <c r="M2" s="16"/>
      <c r="N2" s="149"/>
      <c r="O2" s="149"/>
    </row>
    <row r="3" spans="1:15">
      <c r="H3" s="23"/>
      <c r="I3" s="3"/>
      <c r="J3" s="149" t="s">
        <v>2</v>
      </c>
      <c r="K3" s="149"/>
      <c r="L3" s="149"/>
      <c r="M3" s="16"/>
      <c r="N3" s="149"/>
      <c r="O3" s="149"/>
    </row>
    <row r="4" spans="1:15">
      <c r="G4" s="4" t="s">
        <v>3</v>
      </c>
      <c r="H4" s="3"/>
      <c r="I4" s="22"/>
      <c r="J4" s="149" t="s">
        <v>4</v>
      </c>
      <c r="K4" s="149"/>
      <c r="L4" s="149"/>
      <c r="M4" s="16"/>
      <c r="N4" s="149"/>
      <c r="O4" s="149"/>
    </row>
    <row r="5" spans="1:15">
      <c r="H5" s="3"/>
      <c r="I5" s="22"/>
      <c r="J5" s="149" t="s">
        <v>5</v>
      </c>
      <c r="K5" s="149"/>
      <c r="L5" s="149"/>
      <c r="M5" s="16"/>
      <c r="N5" s="149"/>
      <c r="O5" s="149"/>
    </row>
    <row r="6" spans="1:15" ht="6" customHeight="1">
      <c r="H6" s="3"/>
      <c r="I6" s="22"/>
      <c r="J6" s="149"/>
      <c r="K6" s="149"/>
      <c r="L6" s="149"/>
      <c r="M6" s="16"/>
      <c r="N6" s="149"/>
      <c r="O6" s="149"/>
    </row>
    <row r="7" spans="1:15" ht="30" customHeight="1">
      <c r="A7" s="458" t="s">
        <v>496</v>
      </c>
      <c r="B7" s="459"/>
      <c r="C7" s="459"/>
      <c r="D7" s="459"/>
      <c r="E7" s="459"/>
      <c r="F7" s="459"/>
      <c r="G7" s="459"/>
      <c r="H7" s="459"/>
      <c r="I7" s="459"/>
      <c r="J7" s="459"/>
      <c r="K7" s="459"/>
      <c r="L7" s="459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460" t="s">
        <v>6</v>
      </c>
      <c r="B9" s="460"/>
      <c r="C9" s="460"/>
      <c r="D9" s="460"/>
      <c r="E9" s="460"/>
      <c r="F9" s="460"/>
      <c r="G9" s="460"/>
      <c r="H9" s="460"/>
      <c r="I9" s="460"/>
      <c r="J9" s="460"/>
      <c r="K9" s="460"/>
      <c r="L9" s="460"/>
      <c r="M9" s="16"/>
    </row>
    <row r="10" spans="1:15">
      <c r="A10" s="461" t="s">
        <v>7</v>
      </c>
      <c r="B10" s="461"/>
      <c r="C10" s="461"/>
      <c r="D10" s="461"/>
      <c r="E10" s="461"/>
      <c r="F10" s="461"/>
      <c r="G10" s="461"/>
      <c r="H10" s="461"/>
      <c r="I10" s="461"/>
      <c r="J10" s="461"/>
      <c r="K10" s="461"/>
      <c r="L10" s="461"/>
      <c r="M10" s="16"/>
    </row>
    <row r="11" spans="1:15" ht="7.5" customHeight="1">
      <c r="A11" s="28"/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6"/>
    </row>
    <row r="12" spans="1:15" ht="15.75" customHeight="1">
      <c r="A12" s="28"/>
      <c r="B12" s="149"/>
      <c r="C12" s="149"/>
      <c r="D12" s="149"/>
      <c r="E12" s="149"/>
      <c r="F12" s="149"/>
      <c r="G12" s="466" t="s">
        <v>8</v>
      </c>
      <c r="H12" s="466"/>
      <c r="I12" s="466"/>
      <c r="J12" s="466"/>
      <c r="K12" s="466"/>
      <c r="L12" s="149"/>
      <c r="M12" s="16"/>
    </row>
    <row r="13" spans="1:15" ht="15.75" customHeight="1">
      <c r="A13" s="467" t="s">
        <v>9</v>
      </c>
      <c r="B13" s="467"/>
      <c r="C13" s="467"/>
      <c r="D13" s="467"/>
      <c r="E13" s="467"/>
      <c r="F13" s="467"/>
      <c r="G13" s="467"/>
      <c r="H13" s="467"/>
      <c r="I13" s="467"/>
      <c r="J13" s="467"/>
      <c r="K13" s="467"/>
      <c r="L13" s="467"/>
      <c r="M13" s="16"/>
    </row>
    <row r="14" spans="1:15" ht="12" customHeight="1">
      <c r="G14" s="468" t="s">
        <v>232</v>
      </c>
      <c r="H14" s="468"/>
      <c r="I14" s="468"/>
      <c r="J14" s="468"/>
      <c r="K14" s="468"/>
      <c r="M14" s="16"/>
    </row>
    <row r="15" spans="1:15">
      <c r="F15" s="436"/>
      <c r="G15" s="469" t="s">
        <v>503</v>
      </c>
      <c r="H15" s="461"/>
      <c r="I15" s="461"/>
      <c r="J15" s="461"/>
      <c r="K15" s="461"/>
    </row>
    <row r="16" spans="1:15" ht="15.75" customHeight="1">
      <c r="B16" s="467" t="s">
        <v>12</v>
      </c>
      <c r="C16" s="467"/>
      <c r="D16" s="467"/>
      <c r="E16" s="467"/>
      <c r="F16" s="467"/>
      <c r="G16" s="467"/>
      <c r="H16" s="467"/>
      <c r="I16" s="467"/>
      <c r="J16" s="467"/>
      <c r="K16" s="467"/>
      <c r="L16" s="467"/>
    </row>
    <row r="17" spans="1:13" ht="7.5" customHeight="1"/>
    <row r="18" spans="1:13">
      <c r="G18" s="470" t="s">
        <v>499</v>
      </c>
      <c r="H18" s="468"/>
      <c r="I18" s="468"/>
      <c r="J18" s="468"/>
      <c r="K18" s="468"/>
    </row>
    <row r="19" spans="1:13">
      <c r="G19" s="471" t="s">
        <v>13</v>
      </c>
      <c r="H19" s="471"/>
      <c r="I19" s="471"/>
      <c r="J19" s="471"/>
      <c r="K19" s="471"/>
    </row>
    <row r="20" spans="1:13" ht="6.75" customHeight="1">
      <c r="G20" s="149"/>
      <c r="H20" s="149"/>
      <c r="I20" s="149"/>
      <c r="J20" s="149"/>
      <c r="K20" s="149"/>
    </row>
    <row r="21" spans="1:13">
      <c r="B21" s="22"/>
      <c r="C21" s="22"/>
      <c r="D21" s="22"/>
      <c r="E21" s="472"/>
      <c r="F21" s="472"/>
      <c r="G21" s="472"/>
      <c r="H21" s="472"/>
      <c r="I21" s="472"/>
      <c r="J21" s="472"/>
      <c r="K21" s="472"/>
      <c r="L21" s="22"/>
    </row>
    <row r="22" spans="1:13" ht="15" customHeight="1">
      <c r="A22" s="473" t="s">
        <v>14</v>
      </c>
      <c r="B22" s="473"/>
      <c r="C22" s="473"/>
      <c r="D22" s="473"/>
      <c r="E22" s="473"/>
      <c r="F22" s="473"/>
      <c r="G22" s="473"/>
      <c r="H22" s="473"/>
      <c r="I22" s="473"/>
      <c r="J22" s="473"/>
      <c r="K22" s="473"/>
      <c r="L22" s="473"/>
      <c r="M22" s="30"/>
    </row>
    <row r="23" spans="1:13">
      <c r="F23" s="36"/>
      <c r="J23" s="5"/>
      <c r="K23" s="13"/>
      <c r="L23" s="6" t="s">
        <v>15</v>
      </c>
      <c r="M23" s="30"/>
    </row>
    <row r="24" spans="1:13">
      <c r="F24" s="36"/>
      <c r="J24" s="31" t="s">
        <v>16</v>
      </c>
      <c r="K24" s="23"/>
      <c r="L24" s="32"/>
      <c r="M24" s="30"/>
    </row>
    <row r="25" spans="1:13">
      <c r="E25" s="149"/>
      <c r="F25" s="153"/>
      <c r="I25" s="34"/>
      <c r="J25" s="34"/>
      <c r="K25" s="35" t="s">
        <v>17</v>
      </c>
      <c r="L25" s="32"/>
      <c r="M25" s="30"/>
    </row>
    <row r="26" spans="1:13">
      <c r="A26" s="439"/>
      <c r="B26" s="439"/>
      <c r="C26" s="439"/>
      <c r="D26" s="439"/>
      <c r="E26" s="439"/>
      <c r="F26" s="439"/>
      <c r="G26" s="439"/>
      <c r="H26" s="439"/>
      <c r="I26" s="439"/>
      <c r="K26" s="35" t="s">
        <v>18</v>
      </c>
      <c r="L26" s="37" t="s">
        <v>19</v>
      </c>
      <c r="M26" s="30"/>
    </row>
    <row r="27" spans="1:13">
      <c r="A27" s="439" t="s">
        <v>20</v>
      </c>
      <c r="B27" s="439"/>
      <c r="C27" s="439"/>
      <c r="D27" s="439"/>
      <c r="E27" s="439"/>
      <c r="F27" s="439"/>
      <c r="G27" s="439"/>
      <c r="H27" s="439"/>
      <c r="I27" s="439"/>
      <c r="J27" s="154" t="s">
        <v>21</v>
      </c>
      <c r="K27" s="113"/>
      <c r="L27" s="32"/>
      <c r="M27" s="30"/>
    </row>
    <row r="28" spans="1:13">
      <c r="F28" s="36"/>
      <c r="G28" s="39" t="s">
        <v>22</v>
      </c>
      <c r="H28" s="102" t="s">
        <v>231</v>
      </c>
      <c r="I28" s="103"/>
      <c r="J28" s="42"/>
      <c r="K28" s="32"/>
      <c r="L28" s="32"/>
      <c r="M28" s="30"/>
    </row>
    <row r="29" spans="1:13">
      <c r="F29" s="36"/>
      <c r="G29" s="465" t="s">
        <v>23</v>
      </c>
      <c r="H29" s="465"/>
      <c r="I29" s="114"/>
      <c r="J29" s="43"/>
      <c r="K29" s="32"/>
      <c r="L29" s="32"/>
      <c r="M29" s="30"/>
    </row>
    <row r="30" spans="1:13">
      <c r="A30" s="457" t="s">
        <v>230</v>
      </c>
      <c r="B30" s="457"/>
      <c r="C30" s="457"/>
      <c r="D30" s="457"/>
      <c r="E30" s="457"/>
      <c r="F30" s="457"/>
      <c r="G30" s="457"/>
      <c r="H30" s="457"/>
      <c r="I30" s="457"/>
      <c r="J30" s="44"/>
      <c r="K30" s="44"/>
      <c r="L30" s="45" t="s">
        <v>24</v>
      </c>
      <c r="M30" s="46"/>
    </row>
    <row r="31" spans="1:13" ht="27" customHeight="1">
      <c r="A31" s="441" t="s">
        <v>25</v>
      </c>
      <c r="B31" s="442"/>
      <c r="C31" s="442"/>
      <c r="D31" s="442"/>
      <c r="E31" s="442"/>
      <c r="F31" s="442"/>
      <c r="G31" s="445" t="s">
        <v>26</v>
      </c>
      <c r="H31" s="447" t="s">
        <v>27</v>
      </c>
      <c r="I31" s="449" t="s">
        <v>28</v>
      </c>
      <c r="J31" s="450"/>
      <c r="K31" s="451" t="s">
        <v>29</v>
      </c>
      <c r="L31" s="453" t="s">
        <v>30</v>
      </c>
      <c r="M31" s="46"/>
    </row>
    <row r="32" spans="1:13" ht="58.5" customHeight="1">
      <c r="A32" s="443"/>
      <c r="B32" s="444"/>
      <c r="C32" s="444"/>
      <c r="D32" s="444"/>
      <c r="E32" s="444"/>
      <c r="F32" s="444"/>
      <c r="G32" s="446"/>
      <c r="H32" s="448"/>
      <c r="I32" s="47" t="s">
        <v>31</v>
      </c>
      <c r="J32" s="48" t="s">
        <v>32</v>
      </c>
      <c r="K32" s="452"/>
      <c r="L32" s="454"/>
    </row>
    <row r="33" spans="1:15">
      <c r="A33" s="462" t="s">
        <v>33</v>
      </c>
      <c r="B33" s="463"/>
      <c r="C33" s="463"/>
      <c r="D33" s="463"/>
      <c r="E33" s="463"/>
      <c r="F33" s="464"/>
      <c r="G33" s="7">
        <v>2</v>
      </c>
      <c r="H33" s="8">
        <v>3</v>
      </c>
      <c r="I33" s="9" t="s">
        <v>34</v>
      </c>
      <c r="J33" s="10" t="s">
        <v>35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36</v>
      </c>
      <c r="H34" s="7">
        <v>1</v>
      </c>
      <c r="I34" s="115">
        <f>SUM(I35+I46+I65+I86+I93+I113+I139+I158+I168)</f>
        <v>1153915</v>
      </c>
      <c r="J34" s="115">
        <f>SUM(J35+J46+J65+J86+J93+J113+J139+J158+J168)</f>
        <v>1153915</v>
      </c>
      <c r="K34" s="116">
        <f>SUM(K35+K46+K65+K86+K93+K113+K139+K158+K168)</f>
        <v>1153778.3600000001</v>
      </c>
      <c r="L34" s="115">
        <f>SUM(L35+L46+L65+L86+L93+L113+L139+L158+L168)</f>
        <v>1153778.3600000001</v>
      </c>
      <c r="M34" s="53"/>
      <c r="N34" s="53"/>
      <c r="O34" s="53"/>
    </row>
    <row r="35" spans="1:15" ht="17.25" customHeight="1">
      <c r="A35" s="49">
        <v>2</v>
      </c>
      <c r="B35" s="54">
        <v>1</v>
      </c>
      <c r="C35" s="55"/>
      <c r="D35" s="56"/>
      <c r="E35" s="57"/>
      <c r="F35" s="58"/>
      <c r="G35" s="59" t="s">
        <v>37</v>
      </c>
      <c r="H35" s="7">
        <v>2</v>
      </c>
      <c r="I35" s="115">
        <f>SUM(I36+I42)</f>
        <v>737000</v>
      </c>
      <c r="J35" s="115">
        <f>SUM(J36+J42)</f>
        <v>737000</v>
      </c>
      <c r="K35" s="117">
        <f>SUM(K36+K42)</f>
        <v>736948.81</v>
      </c>
      <c r="L35" s="118">
        <f>SUM(L36+L42)</f>
        <v>736948.81</v>
      </c>
      <c r="M35"/>
    </row>
    <row r="36" spans="1:15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38</v>
      </c>
      <c r="H36" s="7">
        <v>3</v>
      </c>
      <c r="I36" s="115">
        <f>SUM(I37)</f>
        <v>726700</v>
      </c>
      <c r="J36" s="115">
        <f>SUM(J37)</f>
        <v>726700</v>
      </c>
      <c r="K36" s="116">
        <f>SUM(K37)</f>
        <v>726700</v>
      </c>
      <c r="L36" s="115">
        <f>SUM(L37)</f>
        <v>726700</v>
      </c>
    </row>
    <row r="37" spans="1:15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38</v>
      </c>
      <c r="H37" s="7">
        <v>4</v>
      </c>
      <c r="I37" s="115">
        <f>SUM(I38+I40)</f>
        <v>726700</v>
      </c>
      <c r="J37" s="115">
        <f t="shared" ref="J37:L38" si="0">SUM(J38)</f>
        <v>726700</v>
      </c>
      <c r="K37" s="115">
        <f t="shared" si="0"/>
        <v>726700</v>
      </c>
      <c r="L37" s="115">
        <f t="shared" si="0"/>
        <v>726700</v>
      </c>
    </row>
    <row r="38" spans="1:15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39</v>
      </c>
      <c r="H38" s="7">
        <v>5</v>
      </c>
      <c r="I38" s="116">
        <f>SUM(I39)</f>
        <v>726700</v>
      </c>
      <c r="J38" s="116">
        <f t="shared" si="0"/>
        <v>726700</v>
      </c>
      <c r="K38" s="116">
        <f t="shared" si="0"/>
        <v>726700</v>
      </c>
      <c r="L38" s="116">
        <f t="shared" si="0"/>
        <v>726700</v>
      </c>
    </row>
    <row r="39" spans="1:15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39</v>
      </c>
      <c r="H39" s="7">
        <v>6</v>
      </c>
      <c r="I39" s="119">
        <v>726700</v>
      </c>
      <c r="J39" s="120">
        <v>726700</v>
      </c>
      <c r="K39" s="120">
        <v>726700</v>
      </c>
      <c r="L39" s="120">
        <v>726700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40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40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41</v>
      </c>
      <c r="H42" s="7">
        <v>9</v>
      </c>
      <c r="I42" s="116">
        <f t="shared" ref="I42:L44" si="1">I43</f>
        <v>10300</v>
      </c>
      <c r="J42" s="115">
        <f t="shared" si="1"/>
        <v>10300</v>
      </c>
      <c r="K42" s="116">
        <f t="shared" si="1"/>
        <v>10248.81</v>
      </c>
      <c r="L42" s="115">
        <f t="shared" si="1"/>
        <v>10248.81</v>
      </c>
    </row>
    <row r="43" spans="1:15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41</v>
      </c>
      <c r="H43" s="7">
        <v>10</v>
      </c>
      <c r="I43" s="116">
        <f t="shared" si="1"/>
        <v>10300</v>
      </c>
      <c r="J43" s="115">
        <f t="shared" si="1"/>
        <v>10300</v>
      </c>
      <c r="K43" s="115">
        <f t="shared" si="1"/>
        <v>10248.81</v>
      </c>
      <c r="L43" s="115">
        <f t="shared" si="1"/>
        <v>10248.81</v>
      </c>
    </row>
    <row r="44" spans="1:15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41</v>
      </c>
      <c r="H44" s="7">
        <v>11</v>
      </c>
      <c r="I44" s="115">
        <f t="shared" si="1"/>
        <v>10300</v>
      </c>
      <c r="J44" s="115">
        <f t="shared" si="1"/>
        <v>10300</v>
      </c>
      <c r="K44" s="115">
        <f t="shared" si="1"/>
        <v>10248.81</v>
      </c>
      <c r="L44" s="115">
        <f t="shared" si="1"/>
        <v>10248.81</v>
      </c>
    </row>
    <row r="45" spans="1:15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41</v>
      </c>
      <c r="H45" s="7">
        <v>12</v>
      </c>
      <c r="I45" s="121">
        <v>10300</v>
      </c>
      <c r="J45" s="120">
        <v>10300</v>
      </c>
      <c r="K45" s="120">
        <v>10248.81</v>
      </c>
      <c r="L45" s="120">
        <v>10248.81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42</v>
      </c>
      <c r="H46" s="7">
        <v>13</v>
      </c>
      <c r="I46" s="122">
        <f t="shared" ref="I46:L48" si="2">I47</f>
        <v>403415</v>
      </c>
      <c r="J46" s="123">
        <f t="shared" si="2"/>
        <v>403415</v>
      </c>
      <c r="K46" s="122">
        <f t="shared" si="2"/>
        <v>403329.55</v>
      </c>
      <c r="L46" s="122">
        <f t="shared" si="2"/>
        <v>403329.55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42</v>
      </c>
      <c r="H47" s="7">
        <v>14</v>
      </c>
      <c r="I47" s="115">
        <f t="shared" si="2"/>
        <v>403415</v>
      </c>
      <c r="J47" s="116">
        <f t="shared" si="2"/>
        <v>403415</v>
      </c>
      <c r="K47" s="115">
        <f t="shared" si="2"/>
        <v>403329.55</v>
      </c>
      <c r="L47" s="116">
        <f t="shared" si="2"/>
        <v>403329.55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42</v>
      </c>
      <c r="H48" s="7">
        <v>15</v>
      </c>
      <c r="I48" s="115">
        <f t="shared" si="2"/>
        <v>403415</v>
      </c>
      <c r="J48" s="116">
        <f t="shared" si="2"/>
        <v>403415</v>
      </c>
      <c r="K48" s="118">
        <f t="shared" si="2"/>
        <v>403329.55</v>
      </c>
      <c r="L48" s="118">
        <f t="shared" si="2"/>
        <v>403329.55</v>
      </c>
    </row>
    <row r="49" spans="1:13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42</v>
      </c>
      <c r="H49" s="7">
        <v>16</v>
      </c>
      <c r="I49" s="124">
        <f>SUM(I50:I64)</f>
        <v>403415</v>
      </c>
      <c r="J49" s="124">
        <f>SUM(J50:J64)</f>
        <v>403415</v>
      </c>
      <c r="K49" s="125">
        <f>SUM(K50:K64)</f>
        <v>403329.55</v>
      </c>
      <c r="L49" s="125">
        <f>SUM(L50:L64)</f>
        <v>403329.55</v>
      </c>
    </row>
    <row r="50" spans="1:13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43</v>
      </c>
      <c r="H50" s="7">
        <v>17</v>
      </c>
      <c r="I50" s="120">
        <v>8810</v>
      </c>
      <c r="J50" s="120">
        <v>8810</v>
      </c>
      <c r="K50" s="120">
        <v>8749</v>
      </c>
      <c r="L50" s="120">
        <v>8749</v>
      </c>
    </row>
    <row r="51" spans="1:13" ht="25.5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44</v>
      </c>
      <c r="H51" s="7">
        <v>18</v>
      </c>
      <c r="I51" s="120">
        <v>800</v>
      </c>
      <c r="J51" s="120">
        <v>800</v>
      </c>
      <c r="K51" s="120">
        <v>798.67</v>
      </c>
      <c r="L51" s="120">
        <v>798.67</v>
      </c>
      <c r="M51"/>
    </row>
    <row r="52" spans="1:13" ht="25.5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45</v>
      </c>
      <c r="H52" s="7">
        <v>19</v>
      </c>
      <c r="I52" s="120">
        <v>3000</v>
      </c>
      <c r="J52" s="120">
        <v>3000</v>
      </c>
      <c r="K52" s="120">
        <v>3000</v>
      </c>
      <c r="L52" s="120">
        <v>3000</v>
      </c>
      <c r="M52"/>
    </row>
    <row r="53" spans="1:13" ht="25.5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46</v>
      </c>
      <c r="H53" s="7">
        <v>20</v>
      </c>
      <c r="I53" s="120">
        <v>40500</v>
      </c>
      <c r="J53" s="120">
        <v>40500</v>
      </c>
      <c r="K53" s="120">
        <v>40500</v>
      </c>
      <c r="L53" s="120">
        <v>40500</v>
      </c>
      <c r="M53"/>
    </row>
    <row r="54" spans="1:13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47</v>
      </c>
      <c r="H54" s="7">
        <v>21</v>
      </c>
      <c r="I54" s="120">
        <v>0</v>
      </c>
      <c r="J54" s="120">
        <v>0</v>
      </c>
      <c r="K54" s="120">
        <v>0</v>
      </c>
      <c r="L54" s="120">
        <v>0</v>
      </c>
      <c r="M54"/>
    </row>
    <row r="55" spans="1:13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48</v>
      </c>
      <c r="H55" s="7">
        <v>22</v>
      </c>
      <c r="I55" s="121">
        <v>700</v>
      </c>
      <c r="J55" s="120">
        <v>700</v>
      </c>
      <c r="K55" s="120">
        <v>700</v>
      </c>
      <c r="L55" s="120">
        <v>700</v>
      </c>
    </row>
    <row r="56" spans="1:13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49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  <c r="M56"/>
    </row>
    <row r="57" spans="1:13" ht="25.5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50</v>
      </c>
      <c r="H57" s="7">
        <v>24</v>
      </c>
      <c r="I57" s="121">
        <v>12300</v>
      </c>
      <c r="J57" s="121">
        <v>12300</v>
      </c>
      <c r="K57" s="121">
        <v>12300</v>
      </c>
      <c r="L57" s="121">
        <v>12300</v>
      </c>
      <c r="M57"/>
    </row>
    <row r="58" spans="1:13" ht="25.5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51</v>
      </c>
      <c r="H58" s="7">
        <v>25</v>
      </c>
      <c r="I58" s="121">
        <v>7000</v>
      </c>
      <c r="J58" s="120">
        <v>7000</v>
      </c>
      <c r="K58" s="120">
        <v>7000</v>
      </c>
      <c r="L58" s="120">
        <v>7000</v>
      </c>
      <c r="M58"/>
    </row>
    <row r="59" spans="1:13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52</v>
      </c>
      <c r="H59" s="7">
        <v>26</v>
      </c>
      <c r="I59" s="121">
        <v>480</v>
      </c>
      <c r="J59" s="120">
        <v>480</v>
      </c>
      <c r="K59" s="120">
        <v>471.58</v>
      </c>
      <c r="L59" s="120">
        <v>471.58</v>
      </c>
    </row>
    <row r="60" spans="1:13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53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  <c r="M60"/>
    </row>
    <row r="61" spans="1:13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54</v>
      </c>
      <c r="H61" s="7">
        <v>28</v>
      </c>
      <c r="I61" s="121">
        <v>51600</v>
      </c>
      <c r="J61" s="120">
        <v>51600</v>
      </c>
      <c r="K61" s="120">
        <v>51600</v>
      </c>
      <c r="L61" s="120">
        <v>51600</v>
      </c>
    </row>
    <row r="62" spans="1:13" ht="25.5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55</v>
      </c>
      <c r="H62" s="7">
        <v>29</v>
      </c>
      <c r="I62" s="121">
        <v>1000</v>
      </c>
      <c r="J62" s="120">
        <v>1000</v>
      </c>
      <c r="K62" s="120">
        <v>986.58</v>
      </c>
      <c r="L62" s="120">
        <v>986.58</v>
      </c>
      <c r="M62"/>
    </row>
    <row r="63" spans="1:13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56</v>
      </c>
      <c r="H63" s="7">
        <v>30</v>
      </c>
      <c r="I63" s="121">
        <v>0</v>
      </c>
      <c r="J63" s="120">
        <v>0</v>
      </c>
      <c r="K63" s="120">
        <v>0</v>
      </c>
      <c r="L63" s="120">
        <v>0</v>
      </c>
    </row>
    <row r="64" spans="1:13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57</v>
      </c>
      <c r="H64" s="7">
        <v>31</v>
      </c>
      <c r="I64" s="121">
        <v>277225</v>
      </c>
      <c r="J64" s="120">
        <v>277225</v>
      </c>
      <c r="K64" s="120">
        <v>277223.71999999997</v>
      </c>
      <c r="L64" s="120">
        <v>277223.71999999997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58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59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60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60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61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62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  <c r="M70"/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63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64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  <c r="M72"/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64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  <c r="M73"/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61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62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  <c r="M75"/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63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65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  <c r="M77"/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66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  <c r="M78"/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67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68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69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70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70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70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70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71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72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72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72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73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74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75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76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77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77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77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78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  <c r="M97"/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79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  <c r="M98"/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80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80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80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81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  <c r="M102"/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82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  <c r="M103"/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83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  <c r="M104"/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84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  <c r="M105"/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84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  <c r="M106"/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84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  <c r="M107"/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85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M108"/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86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  <c r="M109"/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86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  <c r="M110"/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86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  <c r="M111"/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87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3" hidden="1">
      <c r="A113" s="83">
        <v>2</v>
      </c>
      <c r="B113" s="49">
        <v>6</v>
      </c>
      <c r="C113" s="50"/>
      <c r="D113" s="51"/>
      <c r="E113" s="49"/>
      <c r="F113" s="85"/>
      <c r="G113" s="88" t="s">
        <v>88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3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89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3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89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3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89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3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90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3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91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3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92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  <c r="M119"/>
    </row>
    <row r="120" spans="1:13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92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  <c r="M120"/>
    </row>
    <row r="121" spans="1:13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92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  <c r="M121"/>
    </row>
    <row r="122" spans="1:13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92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  <c r="M122"/>
    </row>
    <row r="123" spans="1:13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93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  <c r="M123"/>
    </row>
    <row r="124" spans="1:13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93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  <c r="M124"/>
    </row>
    <row r="125" spans="1:13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93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  <c r="M125"/>
    </row>
    <row r="126" spans="1:13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93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  <c r="M126"/>
    </row>
    <row r="127" spans="1:13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94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  <c r="M127"/>
    </row>
    <row r="128" spans="1:13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94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  <c r="M128"/>
    </row>
    <row r="129" spans="1:13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94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  <c r="M129"/>
    </row>
    <row r="130" spans="1:13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94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  <c r="M130"/>
    </row>
    <row r="131" spans="1:13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95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  <c r="M131"/>
    </row>
    <row r="132" spans="1:13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95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  <c r="M132"/>
    </row>
    <row r="133" spans="1:13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95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  <c r="M133"/>
    </row>
    <row r="134" spans="1:13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96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  <c r="M134"/>
    </row>
    <row r="135" spans="1:13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97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  <c r="M135"/>
    </row>
    <row r="136" spans="1:13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97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  <c r="M136"/>
    </row>
    <row r="137" spans="1:13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97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  <c r="M137"/>
    </row>
    <row r="138" spans="1:13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97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  <c r="M138"/>
    </row>
    <row r="139" spans="1:13">
      <c r="A139" s="83">
        <v>2</v>
      </c>
      <c r="B139" s="49">
        <v>7</v>
      </c>
      <c r="C139" s="49"/>
      <c r="D139" s="50"/>
      <c r="E139" s="50"/>
      <c r="F139" s="52"/>
      <c r="G139" s="51" t="s">
        <v>98</v>
      </c>
      <c r="H139" s="90">
        <v>106</v>
      </c>
      <c r="I139" s="116">
        <f>SUM(I140+I145+I153)</f>
        <v>13500</v>
      </c>
      <c r="J139" s="127">
        <f>SUM(J140+J145+J153)</f>
        <v>13500</v>
      </c>
      <c r="K139" s="116">
        <f>SUM(K140+K145+K153)</f>
        <v>13500</v>
      </c>
      <c r="L139" s="115">
        <f>SUM(L140+L145+L153)</f>
        <v>13500</v>
      </c>
    </row>
    <row r="140" spans="1:13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99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3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99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3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99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3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100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3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101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3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102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  <c r="M145"/>
    </row>
    <row r="146" spans="1:13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103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  <c r="M146"/>
    </row>
    <row r="147" spans="1:13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103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  <c r="M147"/>
    </row>
    <row r="148" spans="1:13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104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3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105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3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106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3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106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3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106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3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107</v>
      </c>
      <c r="H153" s="90">
        <v>120</v>
      </c>
      <c r="I153" s="116">
        <f t="shared" ref="I153:L154" si="15">I154</f>
        <v>13500</v>
      </c>
      <c r="J153" s="127">
        <f t="shared" si="15"/>
        <v>13500</v>
      </c>
      <c r="K153" s="116">
        <f t="shared" si="15"/>
        <v>13500</v>
      </c>
      <c r="L153" s="115">
        <f t="shared" si="15"/>
        <v>13500</v>
      </c>
    </row>
    <row r="154" spans="1:13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107</v>
      </c>
      <c r="H154" s="90">
        <v>121</v>
      </c>
      <c r="I154" s="125">
        <f t="shared" si="15"/>
        <v>13500</v>
      </c>
      <c r="J154" s="133">
        <f t="shared" si="15"/>
        <v>13500</v>
      </c>
      <c r="K154" s="125">
        <f t="shared" si="15"/>
        <v>13500</v>
      </c>
      <c r="L154" s="124">
        <f t="shared" si="15"/>
        <v>13500</v>
      </c>
    </row>
    <row r="155" spans="1:13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107</v>
      </c>
      <c r="H155" s="90">
        <v>122</v>
      </c>
      <c r="I155" s="116">
        <f>SUM(I156:I157)</f>
        <v>13500</v>
      </c>
      <c r="J155" s="127">
        <f>SUM(J156:J157)</f>
        <v>13500</v>
      </c>
      <c r="K155" s="116">
        <f>SUM(K156:K157)</f>
        <v>13500</v>
      </c>
      <c r="L155" s="115">
        <f>SUM(L156:L157)</f>
        <v>13500</v>
      </c>
    </row>
    <row r="156" spans="1:13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108</v>
      </c>
      <c r="H156" s="90">
        <v>123</v>
      </c>
      <c r="I156" s="135">
        <v>13500</v>
      </c>
      <c r="J156" s="135">
        <v>13500</v>
      </c>
      <c r="K156" s="135">
        <v>13500</v>
      </c>
      <c r="L156" s="135">
        <v>13500</v>
      </c>
    </row>
    <row r="157" spans="1:13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109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3" hidden="1">
      <c r="A158" s="83">
        <v>2</v>
      </c>
      <c r="B158" s="83">
        <v>8</v>
      </c>
      <c r="C158" s="49"/>
      <c r="D158" s="66"/>
      <c r="E158" s="54"/>
      <c r="F158" s="92"/>
      <c r="G158" s="59" t="s">
        <v>110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3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110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3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111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111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112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113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  <c r="M163"/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114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115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115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115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116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  <c r="M168"/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117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117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  <c r="M170"/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117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  <c r="M171"/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117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  <c r="M172"/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118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  <c r="M173"/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119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  <c r="M174"/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119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  <c r="M175"/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120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  <c r="M176"/>
    </row>
    <row r="177" spans="1:13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121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  <c r="M177"/>
    </row>
    <row r="178" spans="1:13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122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  <c r="M178"/>
    </row>
    <row r="179" spans="1:13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123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  <c r="M179"/>
    </row>
    <row r="180" spans="1:13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124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  <c r="M180"/>
    </row>
    <row r="181" spans="1:13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125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  <c r="M181"/>
    </row>
    <row r="182" spans="1:13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126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  <c r="M182"/>
    </row>
    <row r="183" spans="1:13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127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  <c r="M183"/>
    </row>
    <row r="184" spans="1:13" ht="76.5" customHeight="1">
      <c r="A184" s="49">
        <v>3</v>
      </c>
      <c r="B184" s="51"/>
      <c r="C184" s="49"/>
      <c r="D184" s="50"/>
      <c r="E184" s="50"/>
      <c r="F184" s="52"/>
      <c r="G184" s="88" t="s">
        <v>128</v>
      </c>
      <c r="H184" s="90">
        <v>151</v>
      </c>
      <c r="I184" s="115">
        <f>SUM(I185+I238+I303)</f>
        <v>666100</v>
      </c>
      <c r="J184" s="127">
        <f>SUM(J185+J238+J303)</f>
        <v>666100</v>
      </c>
      <c r="K184" s="116">
        <f>SUM(K185+K238+K303)</f>
        <v>666020.87</v>
      </c>
      <c r="L184" s="115">
        <f>SUM(L185+L238+L303)</f>
        <v>666020.87</v>
      </c>
      <c r="M184"/>
    </row>
    <row r="185" spans="1:13" ht="25.5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129</v>
      </c>
      <c r="H185" s="90">
        <v>152</v>
      </c>
      <c r="I185" s="115">
        <f>SUM(I186+I209+I216+I228+I232)</f>
        <v>666100</v>
      </c>
      <c r="J185" s="122">
        <f>SUM(J186+J209+J216+J228+J232)</f>
        <v>666100</v>
      </c>
      <c r="K185" s="122">
        <f>SUM(K186+K209+K216+K228+K232)</f>
        <v>666020.87</v>
      </c>
      <c r="L185" s="122">
        <f>SUM(L186+L209+L216+L228+L232)</f>
        <v>666020.87</v>
      </c>
      <c r="M185"/>
    </row>
    <row r="186" spans="1:13" ht="25.5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130</v>
      </c>
      <c r="H186" s="90">
        <v>153</v>
      </c>
      <c r="I186" s="122">
        <f>SUM(I187+I190+I195+I201+I206)</f>
        <v>662600</v>
      </c>
      <c r="J186" s="127">
        <f>SUM(J187+J190+J195+J201+J206)</f>
        <v>662600</v>
      </c>
      <c r="K186" s="116">
        <f>SUM(K187+K190+K195+K201+K206)</f>
        <v>662520.87</v>
      </c>
      <c r="L186" s="115">
        <f>SUM(L187+L190+L195+L201+L206)</f>
        <v>662520.87</v>
      </c>
      <c r="M186"/>
    </row>
    <row r="187" spans="1:13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131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3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131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3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131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3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132</v>
      </c>
      <c r="H190" s="90">
        <v>157</v>
      </c>
      <c r="I190" s="122">
        <f>I191</f>
        <v>614300</v>
      </c>
      <c r="J190" s="128">
        <f>J191</f>
        <v>614300</v>
      </c>
      <c r="K190" s="123">
        <f>K191</f>
        <v>614265.87</v>
      </c>
      <c r="L190" s="122">
        <f>L191</f>
        <v>614265.87</v>
      </c>
    </row>
    <row r="191" spans="1:13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132</v>
      </c>
      <c r="H191" s="90">
        <v>158</v>
      </c>
      <c r="I191" s="115">
        <f>SUM(I192:I194)</f>
        <v>614300</v>
      </c>
      <c r="J191" s="127">
        <f>SUM(J192:J194)</f>
        <v>614300</v>
      </c>
      <c r="K191" s="116">
        <f>SUM(K192:K194)</f>
        <v>614265.87</v>
      </c>
      <c r="L191" s="115">
        <f>SUM(L192:L194)</f>
        <v>614265.87</v>
      </c>
    </row>
    <row r="192" spans="1:13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133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3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134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3" ht="25.5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135</v>
      </c>
      <c r="H194" s="90">
        <v>161</v>
      </c>
      <c r="I194" s="119">
        <v>614300</v>
      </c>
      <c r="J194" s="119">
        <v>614300</v>
      </c>
      <c r="K194" s="119">
        <v>614265.87</v>
      </c>
      <c r="L194" s="139">
        <v>614265.87</v>
      </c>
      <c r="M194"/>
    </row>
    <row r="195" spans="1:13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136</v>
      </c>
      <c r="H195" s="90">
        <v>162</v>
      </c>
      <c r="I195" s="115">
        <f>I196</f>
        <v>48300</v>
      </c>
      <c r="J195" s="127">
        <f>J196</f>
        <v>48300</v>
      </c>
      <c r="K195" s="116">
        <f>K196</f>
        <v>48255</v>
      </c>
      <c r="L195" s="115">
        <f>L196</f>
        <v>48255</v>
      </c>
    </row>
    <row r="196" spans="1:13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136</v>
      </c>
      <c r="H196" s="90">
        <v>163</v>
      </c>
      <c r="I196" s="115">
        <f>SUM(I197:I200)</f>
        <v>48300</v>
      </c>
      <c r="J196" s="115">
        <f>SUM(J197:J200)</f>
        <v>48300</v>
      </c>
      <c r="K196" s="115">
        <f>SUM(K197:K200)</f>
        <v>48255</v>
      </c>
      <c r="L196" s="115">
        <f>SUM(L197:L200)</f>
        <v>48255</v>
      </c>
    </row>
    <row r="197" spans="1:13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137</v>
      </c>
      <c r="H197" s="90">
        <v>164</v>
      </c>
      <c r="I197" s="121">
        <v>42800</v>
      </c>
      <c r="J197" s="121">
        <v>42800</v>
      </c>
      <c r="K197" s="121">
        <v>42800</v>
      </c>
      <c r="L197" s="139">
        <v>42800</v>
      </c>
    </row>
    <row r="198" spans="1:13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138</v>
      </c>
      <c r="H198" s="90">
        <v>165</v>
      </c>
      <c r="I198" s="119">
        <v>3000</v>
      </c>
      <c r="J198" s="121">
        <v>3000</v>
      </c>
      <c r="K198" s="121">
        <v>3000</v>
      </c>
      <c r="L198" s="121">
        <v>3000</v>
      </c>
    </row>
    <row r="199" spans="1:13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139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3" ht="26.25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140</v>
      </c>
      <c r="H200" s="90">
        <v>167</v>
      </c>
      <c r="I200" s="140">
        <v>2500</v>
      </c>
      <c r="J200" s="141">
        <v>2500</v>
      </c>
      <c r="K200" s="121">
        <v>2455</v>
      </c>
      <c r="L200" s="121">
        <v>2455</v>
      </c>
      <c r="M200"/>
    </row>
    <row r="201" spans="1:13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141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3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141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3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142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3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143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  <c r="M204"/>
    </row>
    <row r="205" spans="1:13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144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3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145</v>
      </c>
      <c r="H206" s="90">
        <v>173</v>
      </c>
      <c r="I206" s="115">
        <f t="shared" ref="I206:L207" si="19">I207</f>
        <v>0</v>
      </c>
      <c r="J206" s="127">
        <f t="shared" si="19"/>
        <v>0</v>
      </c>
      <c r="K206" s="116">
        <f t="shared" si="19"/>
        <v>0</v>
      </c>
      <c r="L206" s="115">
        <f t="shared" si="19"/>
        <v>0</v>
      </c>
      <c r="M206"/>
    </row>
    <row r="207" spans="1:13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145</v>
      </c>
      <c r="H207" s="90">
        <v>174</v>
      </c>
      <c r="I207" s="116">
        <f t="shared" si="19"/>
        <v>0</v>
      </c>
      <c r="J207" s="116">
        <f t="shared" si="19"/>
        <v>0</v>
      </c>
      <c r="K207" s="116">
        <f t="shared" si="19"/>
        <v>0</v>
      </c>
      <c r="L207" s="116">
        <f t="shared" si="19"/>
        <v>0</v>
      </c>
      <c r="M207"/>
    </row>
    <row r="208" spans="1:13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145</v>
      </c>
      <c r="H208" s="90">
        <v>175</v>
      </c>
      <c r="I208" s="119">
        <v>0</v>
      </c>
      <c r="J208" s="121">
        <v>0</v>
      </c>
      <c r="K208" s="121">
        <v>0</v>
      </c>
      <c r="L208" s="121">
        <v>0</v>
      </c>
      <c r="M208"/>
    </row>
    <row r="209" spans="1:15" ht="25.5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146</v>
      </c>
      <c r="H209" s="90">
        <v>176</v>
      </c>
      <c r="I209" s="115">
        <f t="shared" ref="I209:L210" si="20">I210</f>
        <v>3500</v>
      </c>
      <c r="J209" s="129">
        <f t="shared" si="20"/>
        <v>3500</v>
      </c>
      <c r="K209" s="117">
        <f t="shared" si="20"/>
        <v>3500</v>
      </c>
      <c r="L209" s="118">
        <f t="shared" si="20"/>
        <v>3500</v>
      </c>
      <c r="M209"/>
    </row>
    <row r="210" spans="1:15" ht="25.5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146</v>
      </c>
      <c r="H210" s="90">
        <v>177</v>
      </c>
      <c r="I210" s="122">
        <f t="shared" si="20"/>
        <v>3500</v>
      </c>
      <c r="J210" s="127">
        <f t="shared" si="20"/>
        <v>3500</v>
      </c>
      <c r="K210" s="116">
        <f t="shared" si="20"/>
        <v>3500</v>
      </c>
      <c r="L210" s="115">
        <f t="shared" si="20"/>
        <v>3500</v>
      </c>
      <c r="M210"/>
    </row>
    <row r="211" spans="1:15" ht="25.5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146</v>
      </c>
      <c r="H211" s="90">
        <v>178</v>
      </c>
      <c r="I211" s="115">
        <f>SUM(I212:I215)</f>
        <v>3500</v>
      </c>
      <c r="J211" s="128">
        <f>SUM(J212:J215)</f>
        <v>3500</v>
      </c>
      <c r="K211" s="123">
        <f>SUM(K212:K215)</f>
        <v>3500</v>
      </c>
      <c r="L211" s="122">
        <f>SUM(L212:L215)</f>
        <v>3500</v>
      </c>
      <c r="M211"/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147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  <c r="M212"/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148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149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  <c r="M214"/>
    </row>
    <row r="215" spans="1:15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150</v>
      </c>
      <c r="H215" s="90">
        <v>182</v>
      </c>
      <c r="I215" s="121">
        <v>3500</v>
      </c>
      <c r="J215" s="121">
        <v>3500</v>
      </c>
      <c r="K215" s="121">
        <v>3500</v>
      </c>
      <c r="L215" s="139">
        <v>3500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151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152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  <c r="M217"/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152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  <c r="M218"/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152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  <c r="M219"/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153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153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154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155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  <c r="M223"/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156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3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157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  <c r="M225"/>
    </row>
    <row r="226" spans="1:13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158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3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153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3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159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  <c r="M228"/>
    </row>
    <row r="229" spans="1:13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159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  <c r="M229"/>
    </row>
    <row r="230" spans="1:13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160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  <c r="M230"/>
    </row>
    <row r="231" spans="1:13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160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  <c r="M231"/>
    </row>
    <row r="232" spans="1:13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161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  <c r="M232"/>
    </row>
    <row r="233" spans="1:13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161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  <c r="M233"/>
    </row>
    <row r="234" spans="1:13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161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  <c r="M234"/>
    </row>
    <row r="235" spans="1:13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162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3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163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3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164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  <c r="M237"/>
    </row>
    <row r="238" spans="1:13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165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  <c r="M238"/>
    </row>
    <row r="239" spans="1:13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166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  <c r="M239"/>
    </row>
    <row r="240" spans="1:13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167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3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168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3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168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3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169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3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170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3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171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3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172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3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173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3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174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3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175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3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175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3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176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  <c r="M251"/>
    </row>
    <row r="252" spans="1:13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177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  <c r="M252"/>
    </row>
    <row r="253" spans="1:13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178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  <c r="M253"/>
    </row>
    <row r="254" spans="1:13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178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  <c r="M254"/>
    </row>
    <row r="255" spans="1:13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179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  <c r="M255"/>
    </row>
    <row r="256" spans="1:13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180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  <c r="M256"/>
    </row>
    <row r="257" spans="1:13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181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3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181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3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182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  <c r="M259"/>
    </row>
    <row r="260" spans="1:13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183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  <c r="M260"/>
    </row>
    <row r="261" spans="1:13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184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3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184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3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184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3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185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3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185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3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185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3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186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3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186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3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187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  <c r="M269"/>
    </row>
    <row r="270" spans="1:13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188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  <c r="M270"/>
    </row>
    <row r="271" spans="1:13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189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  <c r="M271"/>
    </row>
    <row r="272" spans="1:13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190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3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168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3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168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3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191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3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170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3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171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3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172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3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173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3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192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3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193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  <c r="M281"/>
    </row>
    <row r="282" spans="1:13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193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  <c r="M282"/>
    </row>
    <row r="283" spans="1:13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194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  <c r="M283"/>
    </row>
    <row r="284" spans="1:13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195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  <c r="M284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196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  <c r="M285"/>
    </row>
    <row r="286" spans="1:13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196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  <c r="M286"/>
    </row>
    <row r="287" spans="1:13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197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  <c r="M287"/>
    </row>
    <row r="288" spans="1:13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198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  <c r="M288"/>
    </row>
    <row r="289" spans="1:13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199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3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199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3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200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  <c r="M291"/>
    </row>
    <row r="292" spans="1:13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201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  <c r="M292"/>
    </row>
    <row r="293" spans="1:13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202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3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202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3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202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3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185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3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185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3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185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3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186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3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186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3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187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  <c r="M301"/>
    </row>
    <row r="302" spans="1:13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188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  <c r="M302"/>
    </row>
    <row r="303" spans="1:13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203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  <c r="M303"/>
    </row>
    <row r="304" spans="1:13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204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  <c r="M304"/>
    </row>
    <row r="305" spans="1:13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190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3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168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3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168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3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191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3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170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3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171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3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172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3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173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3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192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3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205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3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205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3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206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  <c r="M316"/>
    </row>
    <row r="317" spans="1:13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207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3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208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  <c r="M318"/>
    </row>
    <row r="319" spans="1:13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208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  <c r="M319"/>
    </row>
    <row r="320" spans="1:13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209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  <c r="M320"/>
    </row>
    <row r="321" spans="1:13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210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  <c r="M321"/>
    </row>
    <row r="322" spans="1:13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211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3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211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3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212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3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213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3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214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3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214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3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215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3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185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3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185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3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185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3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216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3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216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3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217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  <c r="M334"/>
    </row>
    <row r="335" spans="1:13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218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  <c r="M335"/>
    </row>
    <row r="336" spans="1:13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219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  <c r="M336"/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167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167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168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191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170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171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172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173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192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205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205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206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  <c r="M348"/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207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208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  <c r="M350"/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208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  <c r="M351"/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209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  <c r="M352"/>
    </row>
    <row r="353" spans="1:13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210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  <c r="M353"/>
    </row>
    <row r="354" spans="1:13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211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3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211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3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212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3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220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3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214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3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214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3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214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3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185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3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185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3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185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3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216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3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216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3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217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  <c r="M366"/>
    </row>
    <row r="367" spans="1:13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218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  <c r="M367"/>
    </row>
    <row r="368" spans="1:13">
      <c r="A368" s="102"/>
      <c r="B368" s="102"/>
      <c r="C368" s="103"/>
      <c r="D368" s="104"/>
      <c r="E368" s="105"/>
      <c r="F368" s="106"/>
      <c r="G368" s="107" t="s">
        <v>221</v>
      </c>
      <c r="H368" s="90">
        <v>335</v>
      </c>
      <c r="I368" s="130">
        <f>SUM(I34+I184)</f>
        <v>1820015</v>
      </c>
      <c r="J368" s="130">
        <f>SUM(J34+J184)</f>
        <v>1820015</v>
      </c>
      <c r="K368" s="130">
        <f>SUM(K34+K184)</f>
        <v>1819799.23</v>
      </c>
      <c r="L368" s="130">
        <f>SUM(L34+L184)</f>
        <v>1819799.23</v>
      </c>
    </row>
    <row r="369" spans="1:12">
      <c r="G369" s="53"/>
      <c r="H369" s="7"/>
      <c r="I369" s="108"/>
      <c r="J369" s="109"/>
      <c r="K369" s="109"/>
      <c r="L369" s="109"/>
    </row>
    <row r="370" spans="1:12">
      <c r="A370" s="150"/>
      <c r="B370" s="150"/>
      <c r="C370" s="150"/>
      <c r="D370" s="455" t="s">
        <v>222</v>
      </c>
      <c r="E370" s="455"/>
      <c r="F370" s="455"/>
      <c r="G370" s="455"/>
      <c r="H370" s="151"/>
      <c r="I370" s="111"/>
      <c r="J370" s="109"/>
      <c r="K370" s="455" t="s">
        <v>223</v>
      </c>
      <c r="L370" s="455"/>
    </row>
    <row r="371" spans="1:12" ht="18.75" customHeight="1">
      <c r="A371" s="147" t="s">
        <v>224</v>
      </c>
      <c r="B371" s="147"/>
      <c r="C371" s="147"/>
      <c r="D371" s="147"/>
      <c r="E371" s="147"/>
      <c r="F371" s="147"/>
      <c r="G371" s="147"/>
      <c r="I371" s="152" t="s">
        <v>225</v>
      </c>
      <c r="K371" s="440" t="s">
        <v>226</v>
      </c>
      <c r="L371" s="440"/>
    </row>
    <row r="372" spans="1:12" ht="15.75" customHeight="1">
      <c r="D372" s="36" t="s">
        <v>495</v>
      </c>
      <c r="F372" s="436"/>
      <c r="I372" s="14"/>
      <c r="K372" s="14"/>
      <c r="L372" s="14"/>
    </row>
    <row r="373" spans="1:12" ht="15.75" customHeight="1">
      <c r="A373" s="437"/>
      <c r="B373" s="437"/>
      <c r="C373" s="437"/>
      <c r="D373" s="455" t="s">
        <v>429</v>
      </c>
      <c r="E373" s="455"/>
      <c r="F373" s="455"/>
      <c r="G373" s="455"/>
      <c r="I373" s="14"/>
      <c r="K373" s="455" t="s">
        <v>228</v>
      </c>
      <c r="L373" s="455"/>
    </row>
    <row r="374" spans="1:12" ht="24.75" customHeight="1">
      <c r="A374" s="456" t="s">
        <v>229</v>
      </c>
      <c r="B374" s="456"/>
      <c r="C374" s="456"/>
      <c r="D374" s="456"/>
      <c r="E374" s="456"/>
      <c r="F374" s="456"/>
      <c r="G374" s="456"/>
      <c r="H374" s="155"/>
      <c r="I374" s="15" t="s">
        <v>225</v>
      </c>
      <c r="K374" s="440" t="s">
        <v>226</v>
      </c>
      <c r="L374" s="440"/>
    </row>
  </sheetData>
  <mergeCells count="30"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G19:K19"/>
    <mergeCell ref="E21:K21"/>
    <mergeCell ref="A22:L22"/>
    <mergeCell ref="A26:I26"/>
    <mergeCell ref="A27:I27"/>
    <mergeCell ref="K31:K32"/>
    <mergeCell ref="L31:L32"/>
    <mergeCell ref="A30:I30"/>
    <mergeCell ref="K373:L373"/>
    <mergeCell ref="K370:L370"/>
    <mergeCell ref="A374:G374"/>
    <mergeCell ref="K374:L374"/>
    <mergeCell ref="A31:F32"/>
    <mergeCell ref="G31:G32"/>
    <mergeCell ref="H31:H32"/>
    <mergeCell ref="I31:J31"/>
    <mergeCell ref="D370:G370"/>
    <mergeCell ref="D373:G373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374"/>
  <sheetViews>
    <sheetView zoomScaleNormal="100" workbookViewId="0">
      <selection activeCell="A15" sqref="A15:XFD15"/>
    </sheetView>
  </sheetViews>
  <sheetFormatPr defaultRowHeight="15"/>
  <cols>
    <col min="1" max="4" width="2" style="36" customWidth="1"/>
    <col min="5" max="5" width="2.140625" style="36" customWidth="1"/>
    <col min="6" max="6" width="3" style="155" customWidth="1"/>
    <col min="7" max="7" width="34.85546875" style="36" customWidth="1"/>
    <col min="8" max="8" width="3.85546875" style="36" customWidth="1"/>
    <col min="9" max="9" width="10" style="36" customWidth="1"/>
    <col min="10" max="10" width="11.140625" style="36" customWidth="1"/>
    <col min="11" max="11" width="11" style="36" customWidth="1"/>
    <col min="12" max="12" width="10.5703125" style="36" customWidth="1"/>
    <col min="13" max="13" width="0.140625" style="36" hidden="1" customWidth="1"/>
    <col min="14" max="14" width="6.140625" style="36" hidden="1" customWidth="1"/>
    <col min="15" max="15" width="5.5703125" style="36" hidden="1" customWidth="1"/>
    <col min="16" max="16" width="9.140625" style="22" customWidth="1"/>
  </cols>
  <sheetData>
    <row r="1" spans="1:15">
      <c r="G1" s="1"/>
      <c r="H1" s="3"/>
      <c r="I1" s="21"/>
      <c r="J1" s="149" t="s">
        <v>0</v>
      </c>
      <c r="K1" s="149"/>
      <c r="L1" s="149"/>
      <c r="M1" s="16"/>
      <c r="N1" s="149"/>
      <c r="O1" s="149"/>
    </row>
    <row r="2" spans="1:15">
      <c r="H2" s="3"/>
      <c r="I2" s="22"/>
      <c r="J2" s="149" t="s">
        <v>1</v>
      </c>
      <c r="K2" s="149"/>
      <c r="L2" s="149"/>
      <c r="M2" s="16"/>
      <c r="N2" s="149"/>
      <c r="O2" s="149"/>
    </row>
    <row r="3" spans="1:15">
      <c r="H3" s="23"/>
      <c r="I3" s="3"/>
      <c r="J3" s="149" t="s">
        <v>2</v>
      </c>
      <c r="K3" s="149"/>
      <c r="L3" s="149"/>
      <c r="M3" s="16"/>
      <c r="N3" s="149"/>
      <c r="O3" s="149"/>
    </row>
    <row r="4" spans="1:15">
      <c r="G4" s="4" t="s">
        <v>3</v>
      </c>
      <c r="H4" s="3"/>
      <c r="I4" s="22"/>
      <c r="J4" s="149" t="s">
        <v>4</v>
      </c>
      <c r="K4" s="149"/>
      <c r="L4" s="149"/>
      <c r="M4" s="16"/>
      <c r="N4" s="149"/>
      <c r="O4" s="149"/>
    </row>
    <row r="5" spans="1:15">
      <c r="H5" s="3"/>
      <c r="I5" s="22"/>
      <c r="J5" s="149" t="s">
        <v>5</v>
      </c>
      <c r="K5" s="149"/>
      <c r="L5" s="149"/>
      <c r="M5" s="16"/>
      <c r="N5" s="149"/>
      <c r="O5" s="149"/>
    </row>
    <row r="6" spans="1:15" ht="6" customHeight="1">
      <c r="H6" s="3"/>
      <c r="I6" s="22"/>
      <c r="J6" s="149"/>
      <c r="K6" s="149"/>
      <c r="L6" s="149"/>
      <c r="M6" s="16"/>
      <c r="N6" s="149"/>
      <c r="O6" s="149"/>
    </row>
    <row r="7" spans="1:15" ht="30" customHeight="1">
      <c r="A7" s="458" t="s">
        <v>496</v>
      </c>
      <c r="B7" s="459"/>
      <c r="C7" s="459"/>
      <c r="D7" s="459"/>
      <c r="E7" s="459"/>
      <c r="F7" s="459"/>
      <c r="G7" s="459"/>
      <c r="H7" s="459"/>
      <c r="I7" s="459"/>
      <c r="J7" s="459"/>
      <c r="K7" s="459"/>
      <c r="L7" s="459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460" t="s">
        <v>6</v>
      </c>
      <c r="B9" s="460"/>
      <c r="C9" s="460"/>
      <c r="D9" s="460"/>
      <c r="E9" s="460"/>
      <c r="F9" s="460"/>
      <c r="G9" s="460"/>
      <c r="H9" s="460"/>
      <c r="I9" s="460"/>
      <c r="J9" s="460"/>
      <c r="K9" s="460"/>
      <c r="L9" s="460"/>
      <c r="M9" s="16"/>
    </row>
    <row r="10" spans="1:15">
      <c r="A10" s="461" t="s">
        <v>7</v>
      </c>
      <c r="B10" s="461"/>
      <c r="C10" s="461"/>
      <c r="D10" s="461"/>
      <c r="E10" s="461"/>
      <c r="F10" s="461"/>
      <c r="G10" s="461"/>
      <c r="H10" s="461"/>
      <c r="I10" s="461"/>
      <c r="J10" s="461"/>
      <c r="K10" s="461"/>
      <c r="L10" s="461"/>
      <c r="M10" s="16"/>
    </row>
    <row r="11" spans="1:15" ht="7.5" customHeight="1">
      <c r="A11" s="28"/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6"/>
    </row>
    <row r="12" spans="1:15" ht="15.75" customHeight="1">
      <c r="A12" s="28"/>
      <c r="B12" s="149"/>
      <c r="C12" s="149"/>
      <c r="D12" s="149"/>
      <c r="E12" s="149"/>
      <c r="F12" s="149"/>
      <c r="G12" s="466" t="s">
        <v>8</v>
      </c>
      <c r="H12" s="466"/>
      <c r="I12" s="466"/>
      <c r="J12" s="466"/>
      <c r="K12" s="466"/>
      <c r="L12" s="149"/>
      <c r="M12" s="16"/>
    </row>
    <row r="13" spans="1:15" ht="15.75" customHeight="1">
      <c r="A13" s="467" t="s">
        <v>9</v>
      </c>
      <c r="B13" s="467"/>
      <c r="C13" s="467"/>
      <c r="D13" s="467"/>
      <c r="E13" s="467"/>
      <c r="F13" s="467"/>
      <c r="G13" s="467"/>
      <c r="H13" s="467"/>
      <c r="I13" s="467"/>
      <c r="J13" s="467"/>
      <c r="K13" s="467"/>
      <c r="L13" s="467"/>
      <c r="M13" s="16"/>
    </row>
    <row r="14" spans="1:15" ht="12" customHeight="1">
      <c r="G14" s="468" t="s">
        <v>232</v>
      </c>
      <c r="H14" s="468"/>
      <c r="I14" s="468"/>
      <c r="J14" s="468"/>
      <c r="K14" s="468"/>
      <c r="M14" s="16"/>
    </row>
    <row r="15" spans="1:15">
      <c r="F15" s="436"/>
      <c r="G15" s="469" t="s">
        <v>503</v>
      </c>
      <c r="H15" s="461"/>
      <c r="I15" s="461"/>
      <c r="J15" s="461"/>
      <c r="K15" s="461"/>
    </row>
    <row r="16" spans="1:15" ht="15.75" customHeight="1">
      <c r="B16" s="467" t="s">
        <v>12</v>
      </c>
      <c r="C16" s="467"/>
      <c r="D16" s="467"/>
      <c r="E16" s="467"/>
      <c r="F16" s="467"/>
      <c r="G16" s="467"/>
      <c r="H16" s="467"/>
      <c r="I16" s="467"/>
      <c r="J16" s="467"/>
      <c r="K16" s="467"/>
      <c r="L16" s="467"/>
    </row>
    <row r="17" spans="1:13" ht="7.5" customHeight="1"/>
    <row r="18" spans="1:13">
      <c r="G18" s="470" t="s">
        <v>499</v>
      </c>
      <c r="H18" s="468"/>
      <c r="I18" s="468"/>
      <c r="J18" s="468"/>
      <c r="K18" s="468"/>
    </row>
    <row r="19" spans="1:13">
      <c r="G19" s="471" t="s">
        <v>13</v>
      </c>
      <c r="H19" s="471"/>
      <c r="I19" s="471"/>
      <c r="J19" s="471"/>
      <c r="K19" s="471"/>
    </row>
    <row r="20" spans="1:13" ht="6.75" customHeight="1">
      <c r="G20" s="149"/>
      <c r="H20" s="149"/>
      <c r="I20" s="149"/>
      <c r="J20" s="149"/>
      <c r="K20" s="149"/>
    </row>
    <row r="21" spans="1:13">
      <c r="B21" s="22"/>
      <c r="C21" s="22"/>
      <c r="D21" s="22"/>
      <c r="E21" s="472" t="s">
        <v>238</v>
      </c>
      <c r="F21" s="472"/>
      <c r="G21" s="472"/>
      <c r="H21" s="472"/>
      <c r="I21" s="472"/>
      <c r="J21" s="472"/>
      <c r="K21" s="472"/>
      <c r="L21" s="22"/>
    </row>
    <row r="22" spans="1:13" ht="15" customHeight="1">
      <c r="A22" s="473" t="s">
        <v>14</v>
      </c>
      <c r="B22" s="473"/>
      <c r="C22" s="473"/>
      <c r="D22" s="473"/>
      <c r="E22" s="473"/>
      <c r="F22" s="473"/>
      <c r="G22" s="473"/>
      <c r="H22" s="473"/>
      <c r="I22" s="473"/>
      <c r="J22" s="473"/>
      <c r="K22" s="473"/>
      <c r="L22" s="473"/>
      <c r="M22" s="30"/>
    </row>
    <row r="23" spans="1:13">
      <c r="F23" s="36"/>
      <c r="J23" s="5"/>
      <c r="K23" s="13"/>
      <c r="L23" s="6" t="s">
        <v>15</v>
      </c>
      <c r="M23" s="30"/>
    </row>
    <row r="24" spans="1:13">
      <c r="F24" s="36"/>
      <c r="J24" s="31" t="s">
        <v>16</v>
      </c>
      <c r="K24" s="23"/>
      <c r="L24" s="32"/>
      <c r="M24" s="30"/>
    </row>
    <row r="25" spans="1:13">
      <c r="E25" s="149"/>
      <c r="F25" s="153"/>
      <c r="I25" s="34"/>
      <c r="J25" s="34"/>
      <c r="K25" s="35" t="s">
        <v>17</v>
      </c>
      <c r="L25" s="32"/>
      <c r="M25" s="30"/>
    </row>
    <row r="26" spans="1:13">
      <c r="A26" s="439" t="s">
        <v>237</v>
      </c>
      <c r="B26" s="439"/>
      <c r="C26" s="439"/>
      <c r="D26" s="439"/>
      <c r="E26" s="439"/>
      <c r="F26" s="439"/>
      <c r="G26" s="439"/>
      <c r="H26" s="439"/>
      <c r="I26" s="439"/>
      <c r="K26" s="35" t="s">
        <v>18</v>
      </c>
      <c r="L26" s="37" t="s">
        <v>19</v>
      </c>
      <c r="M26" s="30"/>
    </row>
    <row r="27" spans="1:13" ht="29.1" customHeight="1">
      <c r="A27" s="439" t="s">
        <v>236</v>
      </c>
      <c r="B27" s="439"/>
      <c r="C27" s="439"/>
      <c r="D27" s="439"/>
      <c r="E27" s="439"/>
      <c r="F27" s="439"/>
      <c r="G27" s="439"/>
      <c r="H27" s="439"/>
      <c r="I27" s="439"/>
      <c r="J27" s="154" t="s">
        <v>21</v>
      </c>
      <c r="K27" s="113" t="s">
        <v>235</v>
      </c>
      <c r="L27" s="32"/>
      <c r="M27" s="30"/>
    </row>
    <row r="28" spans="1:13">
      <c r="F28" s="36"/>
      <c r="G28" s="39" t="s">
        <v>22</v>
      </c>
      <c r="H28" s="102" t="s">
        <v>231</v>
      </c>
      <c r="I28" s="103"/>
      <c r="J28" s="42"/>
      <c r="K28" s="32"/>
      <c r="L28" s="32"/>
      <c r="M28" s="30"/>
    </row>
    <row r="29" spans="1:13">
      <c r="F29" s="36"/>
      <c r="G29" s="465" t="s">
        <v>23</v>
      </c>
      <c r="H29" s="465"/>
      <c r="I29" s="114" t="s">
        <v>234</v>
      </c>
      <c r="J29" s="43" t="s">
        <v>233</v>
      </c>
      <c r="K29" s="32" t="s">
        <v>233</v>
      </c>
      <c r="L29" s="32" t="s">
        <v>233</v>
      </c>
      <c r="M29" s="30"/>
    </row>
    <row r="30" spans="1:13">
      <c r="A30" s="457" t="s">
        <v>230</v>
      </c>
      <c r="B30" s="457"/>
      <c r="C30" s="457"/>
      <c r="D30" s="457"/>
      <c r="E30" s="457"/>
      <c r="F30" s="457"/>
      <c r="G30" s="457"/>
      <c r="H30" s="457"/>
      <c r="I30" s="457"/>
      <c r="J30" s="44"/>
      <c r="K30" s="44"/>
      <c r="L30" s="45" t="s">
        <v>24</v>
      </c>
      <c r="M30" s="46"/>
    </row>
    <row r="31" spans="1:13" ht="27" customHeight="1">
      <c r="A31" s="441" t="s">
        <v>25</v>
      </c>
      <c r="B31" s="442"/>
      <c r="C31" s="442"/>
      <c r="D31" s="442"/>
      <c r="E31" s="442"/>
      <c r="F31" s="442"/>
      <c r="G31" s="445" t="s">
        <v>26</v>
      </c>
      <c r="H31" s="447" t="s">
        <v>27</v>
      </c>
      <c r="I31" s="449" t="s">
        <v>28</v>
      </c>
      <c r="J31" s="450"/>
      <c r="K31" s="451" t="s">
        <v>29</v>
      </c>
      <c r="L31" s="453" t="s">
        <v>30</v>
      </c>
      <c r="M31" s="46"/>
    </row>
    <row r="32" spans="1:13" ht="58.5" customHeight="1">
      <c r="A32" s="443"/>
      <c r="B32" s="444"/>
      <c r="C32" s="444"/>
      <c r="D32" s="444"/>
      <c r="E32" s="444"/>
      <c r="F32" s="444"/>
      <c r="G32" s="446"/>
      <c r="H32" s="448"/>
      <c r="I32" s="47" t="s">
        <v>31</v>
      </c>
      <c r="J32" s="48" t="s">
        <v>32</v>
      </c>
      <c r="K32" s="452"/>
      <c r="L32" s="454"/>
    </row>
    <row r="33" spans="1:15">
      <c r="A33" s="462" t="s">
        <v>33</v>
      </c>
      <c r="B33" s="463"/>
      <c r="C33" s="463"/>
      <c r="D33" s="463"/>
      <c r="E33" s="463"/>
      <c r="F33" s="464"/>
      <c r="G33" s="7">
        <v>2</v>
      </c>
      <c r="H33" s="8">
        <v>3</v>
      </c>
      <c r="I33" s="9" t="s">
        <v>34</v>
      </c>
      <c r="J33" s="10" t="s">
        <v>35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36</v>
      </c>
      <c r="H34" s="7">
        <v>1</v>
      </c>
      <c r="I34" s="115">
        <f>SUM(I35+I46+I65+I86+I93+I113+I139+I158+I168)</f>
        <v>987100</v>
      </c>
      <c r="J34" s="115">
        <f>SUM(J35+J46+J65+J86+J93+J113+J139+J158+J168)</f>
        <v>987100</v>
      </c>
      <c r="K34" s="116">
        <f>SUM(K35+K46+K65+K86+K93+K113+K139+K158+K168)</f>
        <v>986963.77</v>
      </c>
      <c r="L34" s="115">
        <f>SUM(L35+L46+L65+L86+L93+L113+L139+L158+L168)</f>
        <v>986963.77</v>
      </c>
      <c r="M34" s="53"/>
      <c r="N34" s="53"/>
      <c r="O34" s="53"/>
    </row>
    <row r="35" spans="1:15" ht="17.25" customHeight="1">
      <c r="A35" s="49">
        <v>2</v>
      </c>
      <c r="B35" s="54">
        <v>1</v>
      </c>
      <c r="C35" s="55"/>
      <c r="D35" s="56"/>
      <c r="E35" s="57"/>
      <c r="F35" s="58"/>
      <c r="G35" s="59" t="s">
        <v>37</v>
      </c>
      <c r="H35" s="7">
        <v>2</v>
      </c>
      <c r="I35" s="115">
        <f>SUM(I36+I42)</f>
        <v>737000</v>
      </c>
      <c r="J35" s="115">
        <f>SUM(J36+J42)</f>
        <v>737000</v>
      </c>
      <c r="K35" s="117">
        <f>SUM(K36+K42)</f>
        <v>736948.81</v>
      </c>
      <c r="L35" s="118">
        <f>SUM(L36+L42)</f>
        <v>736948.81</v>
      </c>
      <c r="M35"/>
    </row>
    <row r="36" spans="1:15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38</v>
      </c>
      <c r="H36" s="7">
        <v>3</v>
      </c>
      <c r="I36" s="115">
        <f>SUM(I37)</f>
        <v>726700</v>
      </c>
      <c r="J36" s="115">
        <f>SUM(J37)</f>
        <v>726700</v>
      </c>
      <c r="K36" s="116">
        <f>SUM(K37)</f>
        <v>726700</v>
      </c>
      <c r="L36" s="115">
        <f>SUM(L37)</f>
        <v>726700</v>
      </c>
    </row>
    <row r="37" spans="1:15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38</v>
      </c>
      <c r="H37" s="7">
        <v>4</v>
      </c>
      <c r="I37" s="115">
        <f>SUM(I38+I40)</f>
        <v>726700</v>
      </c>
      <c r="J37" s="115">
        <f t="shared" ref="J37:L38" si="0">SUM(J38)</f>
        <v>726700</v>
      </c>
      <c r="K37" s="115">
        <f t="shared" si="0"/>
        <v>726700</v>
      </c>
      <c r="L37" s="115">
        <f t="shared" si="0"/>
        <v>726700</v>
      </c>
    </row>
    <row r="38" spans="1:15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39</v>
      </c>
      <c r="H38" s="7">
        <v>5</v>
      </c>
      <c r="I38" s="116">
        <f>SUM(I39)</f>
        <v>726700</v>
      </c>
      <c r="J38" s="116">
        <f t="shared" si="0"/>
        <v>726700</v>
      </c>
      <c r="K38" s="116">
        <f t="shared" si="0"/>
        <v>726700</v>
      </c>
      <c r="L38" s="116">
        <f t="shared" si="0"/>
        <v>726700</v>
      </c>
    </row>
    <row r="39" spans="1:15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39</v>
      </c>
      <c r="H39" s="7">
        <v>6</v>
      </c>
      <c r="I39" s="119">
        <v>726700</v>
      </c>
      <c r="J39" s="120">
        <v>726700</v>
      </c>
      <c r="K39" s="120">
        <v>726700</v>
      </c>
      <c r="L39" s="120">
        <v>726700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40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40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41</v>
      </c>
      <c r="H42" s="7">
        <v>9</v>
      </c>
      <c r="I42" s="116">
        <f t="shared" ref="I42:L44" si="1">I43</f>
        <v>10300</v>
      </c>
      <c r="J42" s="115">
        <f t="shared" si="1"/>
        <v>10300</v>
      </c>
      <c r="K42" s="116">
        <f t="shared" si="1"/>
        <v>10248.81</v>
      </c>
      <c r="L42" s="115">
        <f t="shared" si="1"/>
        <v>10248.81</v>
      </c>
    </row>
    <row r="43" spans="1:15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41</v>
      </c>
      <c r="H43" s="7">
        <v>10</v>
      </c>
      <c r="I43" s="116">
        <f t="shared" si="1"/>
        <v>10300</v>
      </c>
      <c r="J43" s="115">
        <f t="shared" si="1"/>
        <v>10300</v>
      </c>
      <c r="K43" s="115">
        <f t="shared" si="1"/>
        <v>10248.81</v>
      </c>
      <c r="L43" s="115">
        <f t="shared" si="1"/>
        <v>10248.81</v>
      </c>
    </row>
    <row r="44" spans="1:15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41</v>
      </c>
      <c r="H44" s="7">
        <v>11</v>
      </c>
      <c r="I44" s="115">
        <f t="shared" si="1"/>
        <v>10300</v>
      </c>
      <c r="J44" s="115">
        <f t="shared" si="1"/>
        <v>10300</v>
      </c>
      <c r="K44" s="115">
        <f t="shared" si="1"/>
        <v>10248.81</v>
      </c>
      <c r="L44" s="115">
        <f t="shared" si="1"/>
        <v>10248.81</v>
      </c>
    </row>
    <row r="45" spans="1:15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41</v>
      </c>
      <c r="H45" s="7">
        <v>12</v>
      </c>
      <c r="I45" s="121">
        <v>10300</v>
      </c>
      <c r="J45" s="120">
        <v>10300</v>
      </c>
      <c r="K45" s="120">
        <v>10248.81</v>
      </c>
      <c r="L45" s="120">
        <v>10248.81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42</v>
      </c>
      <c r="H46" s="7">
        <v>13</v>
      </c>
      <c r="I46" s="122">
        <f t="shared" ref="I46:L48" si="2">I47</f>
        <v>236600</v>
      </c>
      <c r="J46" s="123">
        <f t="shared" si="2"/>
        <v>236600</v>
      </c>
      <c r="K46" s="122">
        <f t="shared" si="2"/>
        <v>236514.96000000002</v>
      </c>
      <c r="L46" s="122">
        <f t="shared" si="2"/>
        <v>236514.96000000002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42</v>
      </c>
      <c r="H47" s="7">
        <v>14</v>
      </c>
      <c r="I47" s="115">
        <f t="shared" si="2"/>
        <v>236600</v>
      </c>
      <c r="J47" s="116">
        <f t="shared" si="2"/>
        <v>236600</v>
      </c>
      <c r="K47" s="115">
        <f t="shared" si="2"/>
        <v>236514.96000000002</v>
      </c>
      <c r="L47" s="116">
        <f t="shared" si="2"/>
        <v>236514.96000000002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42</v>
      </c>
      <c r="H48" s="7">
        <v>15</v>
      </c>
      <c r="I48" s="115">
        <f t="shared" si="2"/>
        <v>236600</v>
      </c>
      <c r="J48" s="116">
        <f t="shared" si="2"/>
        <v>236600</v>
      </c>
      <c r="K48" s="118">
        <f t="shared" si="2"/>
        <v>236514.96000000002</v>
      </c>
      <c r="L48" s="118">
        <f t="shared" si="2"/>
        <v>236514.96000000002</v>
      </c>
    </row>
    <row r="49" spans="1:13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42</v>
      </c>
      <c r="H49" s="7">
        <v>16</v>
      </c>
      <c r="I49" s="124">
        <f>SUM(I50:I64)</f>
        <v>236600</v>
      </c>
      <c r="J49" s="124">
        <f>SUM(J50:J64)</f>
        <v>236600</v>
      </c>
      <c r="K49" s="125">
        <f>SUM(K50:K64)</f>
        <v>236514.96000000002</v>
      </c>
      <c r="L49" s="125">
        <f>SUM(L50:L64)</f>
        <v>236514.96000000002</v>
      </c>
    </row>
    <row r="50" spans="1:13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43</v>
      </c>
      <c r="H50" s="7">
        <v>17</v>
      </c>
      <c r="I50" s="120">
        <v>8810</v>
      </c>
      <c r="J50" s="120">
        <v>8810</v>
      </c>
      <c r="K50" s="120">
        <v>8749</v>
      </c>
      <c r="L50" s="120">
        <v>8749</v>
      </c>
    </row>
    <row r="51" spans="1:13" ht="25.5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44</v>
      </c>
      <c r="H51" s="7">
        <v>18</v>
      </c>
      <c r="I51" s="120">
        <v>800</v>
      </c>
      <c r="J51" s="120">
        <v>800</v>
      </c>
      <c r="K51" s="120">
        <v>798.67</v>
      </c>
      <c r="L51" s="120">
        <v>798.67</v>
      </c>
      <c r="M51"/>
    </row>
    <row r="52" spans="1:13" ht="25.5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45</v>
      </c>
      <c r="H52" s="7">
        <v>19</v>
      </c>
      <c r="I52" s="120">
        <v>3000</v>
      </c>
      <c r="J52" s="120">
        <v>3000</v>
      </c>
      <c r="K52" s="120">
        <v>3000</v>
      </c>
      <c r="L52" s="120">
        <v>3000</v>
      </c>
      <c r="M52"/>
    </row>
    <row r="53" spans="1:13" ht="25.5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46</v>
      </c>
      <c r="H53" s="7">
        <v>20</v>
      </c>
      <c r="I53" s="120">
        <v>40500</v>
      </c>
      <c r="J53" s="120">
        <v>40500</v>
      </c>
      <c r="K53" s="120">
        <v>40500</v>
      </c>
      <c r="L53" s="120">
        <v>40500</v>
      </c>
      <c r="M53"/>
    </row>
    <row r="54" spans="1:13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47</v>
      </c>
      <c r="H54" s="7">
        <v>21</v>
      </c>
      <c r="I54" s="120">
        <v>0</v>
      </c>
      <c r="J54" s="120">
        <v>0</v>
      </c>
      <c r="K54" s="120">
        <v>0</v>
      </c>
      <c r="L54" s="120">
        <v>0</v>
      </c>
      <c r="M54"/>
    </row>
    <row r="55" spans="1:13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48</v>
      </c>
      <c r="H55" s="7">
        <v>22</v>
      </c>
      <c r="I55" s="121">
        <v>700</v>
      </c>
      <c r="J55" s="120">
        <v>700</v>
      </c>
      <c r="K55" s="120">
        <v>700</v>
      </c>
      <c r="L55" s="120">
        <v>700</v>
      </c>
    </row>
    <row r="56" spans="1:13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49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  <c r="M56"/>
    </row>
    <row r="57" spans="1:13" ht="25.5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50</v>
      </c>
      <c r="H57" s="7">
        <v>24</v>
      </c>
      <c r="I57" s="121">
        <v>12300</v>
      </c>
      <c r="J57" s="121">
        <v>12300</v>
      </c>
      <c r="K57" s="121">
        <v>12300</v>
      </c>
      <c r="L57" s="121">
        <v>12300</v>
      </c>
      <c r="M57"/>
    </row>
    <row r="58" spans="1:13" ht="25.5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51</v>
      </c>
      <c r="H58" s="7">
        <v>25</v>
      </c>
      <c r="I58" s="121">
        <v>7000</v>
      </c>
      <c r="J58" s="120">
        <v>7000</v>
      </c>
      <c r="K58" s="120">
        <v>7000</v>
      </c>
      <c r="L58" s="120">
        <v>7000</v>
      </c>
      <c r="M58"/>
    </row>
    <row r="59" spans="1:13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52</v>
      </c>
      <c r="H59" s="7">
        <v>26</v>
      </c>
      <c r="I59" s="121">
        <v>480</v>
      </c>
      <c r="J59" s="120">
        <v>480</v>
      </c>
      <c r="K59" s="120">
        <v>471.58</v>
      </c>
      <c r="L59" s="120">
        <v>471.58</v>
      </c>
    </row>
    <row r="60" spans="1:13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53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  <c r="M60"/>
    </row>
    <row r="61" spans="1:13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54</v>
      </c>
      <c r="H61" s="7">
        <v>28</v>
      </c>
      <c r="I61" s="121">
        <v>51600</v>
      </c>
      <c r="J61" s="120">
        <v>51600</v>
      </c>
      <c r="K61" s="120">
        <v>51600</v>
      </c>
      <c r="L61" s="120">
        <v>51600</v>
      </c>
    </row>
    <row r="62" spans="1:13" ht="25.5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55</v>
      </c>
      <c r="H62" s="7">
        <v>29</v>
      </c>
      <c r="I62" s="121">
        <v>1000</v>
      </c>
      <c r="J62" s="120">
        <v>1000</v>
      </c>
      <c r="K62" s="120">
        <v>986.58</v>
      </c>
      <c r="L62" s="120">
        <v>986.58</v>
      </c>
      <c r="M62"/>
    </row>
    <row r="63" spans="1:13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56</v>
      </c>
      <c r="H63" s="7">
        <v>30</v>
      </c>
      <c r="I63" s="121">
        <v>0</v>
      </c>
      <c r="J63" s="120">
        <v>0</v>
      </c>
      <c r="K63" s="120">
        <v>0</v>
      </c>
      <c r="L63" s="120">
        <v>0</v>
      </c>
    </row>
    <row r="64" spans="1:13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57</v>
      </c>
      <c r="H64" s="7">
        <v>31</v>
      </c>
      <c r="I64" s="121">
        <v>110410</v>
      </c>
      <c r="J64" s="120">
        <v>110410</v>
      </c>
      <c r="K64" s="120">
        <v>110409.13</v>
      </c>
      <c r="L64" s="120">
        <v>110409.13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58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59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60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60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61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62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  <c r="M70"/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63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64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  <c r="M72"/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64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  <c r="M73"/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61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62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  <c r="M75"/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63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65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  <c r="M77"/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66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  <c r="M78"/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67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68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69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70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70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70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70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71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72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72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72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73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74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75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76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77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77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77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78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  <c r="M97"/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79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  <c r="M98"/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80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80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80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81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  <c r="M102"/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82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  <c r="M103"/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83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  <c r="M104"/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84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  <c r="M105"/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84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  <c r="M106"/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84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  <c r="M107"/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85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M108"/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86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  <c r="M109"/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86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  <c r="M110"/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86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  <c r="M111"/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87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3" hidden="1">
      <c r="A113" s="83">
        <v>2</v>
      </c>
      <c r="B113" s="49">
        <v>6</v>
      </c>
      <c r="C113" s="50"/>
      <c r="D113" s="51"/>
      <c r="E113" s="49"/>
      <c r="F113" s="85"/>
      <c r="G113" s="88" t="s">
        <v>88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3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89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3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89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3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89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3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90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3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91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3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92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  <c r="M119"/>
    </row>
    <row r="120" spans="1:13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92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  <c r="M120"/>
    </row>
    <row r="121" spans="1:13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92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  <c r="M121"/>
    </row>
    <row r="122" spans="1:13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92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  <c r="M122"/>
    </row>
    <row r="123" spans="1:13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93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  <c r="M123"/>
    </row>
    <row r="124" spans="1:13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93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  <c r="M124"/>
    </row>
    <row r="125" spans="1:13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93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  <c r="M125"/>
    </row>
    <row r="126" spans="1:13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93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  <c r="M126"/>
    </row>
    <row r="127" spans="1:13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94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  <c r="M127"/>
    </row>
    <row r="128" spans="1:13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94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  <c r="M128"/>
    </row>
    <row r="129" spans="1:13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94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  <c r="M129"/>
    </row>
    <row r="130" spans="1:13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94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  <c r="M130"/>
    </row>
    <row r="131" spans="1:13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95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  <c r="M131"/>
    </row>
    <row r="132" spans="1:13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95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  <c r="M132"/>
    </row>
    <row r="133" spans="1:13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95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  <c r="M133"/>
    </row>
    <row r="134" spans="1:13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96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  <c r="M134"/>
    </row>
    <row r="135" spans="1:13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97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  <c r="M135"/>
    </row>
    <row r="136" spans="1:13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97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  <c r="M136"/>
    </row>
    <row r="137" spans="1:13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97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  <c r="M137"/>
    </row>
    <row r="138" spans="1:13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97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  <c r="M138"/>
    </row>
    <row r="139" spans="1:13">
      <c r="A139" s="83">
        <v>2</v>
      </c>
      <c r="B139" s="49">
        <v>7</v>
      </c>
      <c r="C139" s="49"/>
      <c r="D139" s="50"/>
      <c r="E139" s="50"/>
      <c r="F139" s="52"/>
      <c r="G139" s="51" t="s">
        <v>98</v>
      </c>
      <c r="H139" s="90">
        <v>106</v>
      </c>
      <c r="I139" s="116">
        <f>SUM(I140+I145+I153)</f>
        <v>13500</v>
      </c>
      <c r="J139" s="127">
        <f>SUM(J140+J145+J153)</f>
        <v>13500</v>
      </c>
      <c r="K139" s="116">
        <f>SUM(K140+K145+K153)</f>
        <v>13500</v>
      </c>
      <c r="L139" s="115">
        <f>SUM(L140+L145+L153)</f>
        <v>13500</v>
      </c>
    </row>
    <row r="140" spans="1:13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99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3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99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3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99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3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100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3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101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3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102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  <c r="M145"/>
    </row>
    <row r="146" spans="1:13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103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  <c r="M146"/>
    </row>
    <row r="147" spans="1:13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103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  <c r="M147"/>
    </row>
    <row r="148" spans="1:13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104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3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105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3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106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3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106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3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106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3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107</v>
      </c>
      <c r="H153" s="90">
        <v>120</v>
      </c>
      <c r="I153" s="116">
        <f t="shared" ref="I153:L154" si="15">I154</f>
        <v>13500</v>
      </c>
      <c r="J153" s="127">
        <f t="shared" si="15"/>
        <v>13500</v>
      </c>
      <c r="K153" s="116">
        <f t="shared" si="15"/>
        <v>13500</v>
      </c>
      <c r="L153" s="115">
        <f t="shared" si="15"/>
        <v>13500</v>
      </c>
    </row>
    <row r="154" spans="1:13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107</v>
      </c>
      <c r="H154" s="90">
        <v>121</v>
      </c>
      <c r="I154" s="125">
        <f t="shared" si="15"/>
        <v>13500</v>
      </c>
      <c r="J154" s="133">
        <f t="shared" si="15"/>
        <v>13500</v>
      </c>
      <c r="K154" s="125">
        <f t="shared" si="15"/>
        <v>13500</v>
      </c>
      <c r="L154" s="124">
        <f t="shared" si="15"/>
        <v>13500</v>
      </c>
    </row>
    <row r="155" spans="1:13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107</v>
      </c>
      <c r="H155" s="90">
        <v>122</v>
      </c>
      <c r="I155" s="116">
        <f>SUM(I156:I157)</f>
        <v>13500</v>
      </c>
      <c r="J155" s="127">
        <f>SUM(J156:J157)</f>
        <v>13500</v>
      </c>
      <c r="K155" s="116">
        <f>SUM(K156:K157)</f>
        <v>13500</v>
      </c>
      <c r="L155" s="115">
        <f>SUM(L156:L157)</f>
        <v>13500</v>
      </c>
    </row>
    <row r="156" spans="1:13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108</v>
      </c>
      <c r="H156" s="90">
        <v>123</v>
      </c>
      <c r="I156" s="135">
        <v>13500</v>
      </c>
      <c r="J156" s="135">
        <v>13500</v>
      </c>
      <c r="K156" s="135">
        <v>13500</v>
      </c>
      <c r="L156" s="135">
        <v>13500</v>
      </c>
    </row>
    <row r="157" spans="1:13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109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3" hidden="1">
      <c r="A158" s="83">
        <v>2</v>
      </c>
      <c r="B158" s="83">
        <v>8</v>
      </c>
      <c r="C158" s="49"/>
      <c r="D158" s="66"/>
      <c r="E158" s="54"/>
      <c r="F158" s="92"/>
      <c r="G158" s="59" t="s">
        <v>110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3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110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3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111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111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112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113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  <c r="M163"/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114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115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115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115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116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  <c r="M168"/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117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117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  <c r="M170"/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117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  <c r="M171"/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117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  <c r="M172"/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118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  <c r="M173"/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119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  <c r="M174"/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119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  <c r="M175"/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120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  <c r="M176"/>
    </row>
    <row r="177" spans="1:13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121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  <c r="M177"/>
    </row>
    <row r="178" spans="1:13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122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  <c r="M178"/>
    </row>
    <row r="179" spans="1:13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123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  <c r="M179"/>
    </row>
    <row r="180" spans="1:13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124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  <c r="M180"/>
    </row>
    <row r="181" spans="1:13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125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  <c r="M181"/>
    </row>
    <row r="182" spans="1:13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126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  <c r="M182"/>
    </row>
    <row r="183" spans="1:13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127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  <c r="M183"/>
    </row>
    <row r="184" spans="1:13" ht="76.5" customHeight="1">
      <c r="A184" s="49">
        <v>3</v>
      </c>
      <c r="B184" s="51"/>
      <c r="C184" s="49"/>
      <c r="D184" s="50"/>
      <c r="E184" s="50"/>
      <c r="F184" s="52"/>
      <c r="G184" s="88" t="s">
        <v>128</v>
      </c>
      <c r="H184" s="90">
        <v>151</v>
      </c>
      <c r="I184" s="115">
        <f>SUM(I185+I238+I303)</f>
        <v>51800</v>
      </c>
      <c r="J184" s="127">
        <f>SUM(J185+J238+J303)</f>
        <v>51800</v>
      </c>
      <c r="K184" s="116">
        <f>SUM(K185+K238+K303)</f>
        <v>51755</v>
      </c>
      <c r="L184" s="115">
        <f>SUM(L185+L238+L303)</f>
        <v>51755</v>
      </c>
      <c r="M184"/>
    </row>
    <row r="185" spans="1:13" ht="25.5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129</v>
      </c>
      <c r="H185" s="90">
        <v>152</v>
      </c>
      <c r="I185" s="115">
        <f>SUM(I186+I209+I216+I228+I232)</f>
        <v>51800</v>
      </c>
      <c r="J185" s="122">
        <f>SUM(J186+J209+J216+J228+J232)</f>
        <v>51800</v>
      </c>
      <c r="K185" s="122">
        <f>SUM(K186+K209+K216+K228+K232)</f>
        <v>51755</v>
      </c>
      <c r="L185" s="122">
        <f>SUM(L186+L209+L216+L228+L232)</f>
        <v>51755</v>
      </c>
      <c r="M185"/>
    </row>
    <row r="186" spans="1:13" ht="25.5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130</v>
      </c>
      <c r="H186" s="90">
        <v>153</v>
      </c>
      <c r="I186" s="122">
        <f>SUM(I187+I190+I195+I201+I206)</f>
        <v>48300</v>
      </c>
      <c r="J186" s="127">
        <f>SUM(J187+J190+J195+J201+J206)</f>
        <v>48300</v>
      </c>
      <c r="K186" s="116">
        <f>SUM(K187+K190+K195+K201+K206)</f>
        <v>48255</v>
      </c>
      <c r="L186" s="115">
        <f>SUM(L187+L190+L195+L201+L206)</f>
        <v>48255</v>
      </c>
      <c r="M186"/>
    </row>
    <row r="187" spans="1:13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131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3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131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3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131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3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132</v>
      </c>
      <c r="H190" s="90">
        <v>157</v>
      </c>
      <c r="I190" s="122">
        <f>I191</f>
        <v>0</v>
      </c>
      <c r="J190" s="128">
        <f>J191</f>
        <v>0</v>
      </c>
      <c r="K190" s="123">
        <f>K191</f>
        <v>0</v>
      </c>
      <c r="L190" s="122">
        <f>L191</f>
        <v>0</v>
      </c>
    </row>
    <row r="191" spans="1:13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132</v>
      </c>
      <c r="H191" s="90">
        <v>158</v>
      </c>
      <c r="I191" s="115">
        <f>SUM(I192:I194)</f>
        <v>0</v>
      </c>
      <c r="J191" s="127">
        <f>SUM(J192:J194)</f>
        <v>0</v>
      </c>
      <c r="K191" s="116">
        <f>SUM(K192:K194)</f>
        <v>0</v>
      </c>
      <c r="L191" s="115">
        <f>SUM(L192:L194)</f>
        <v>0</v>
      </c>
    </row>
    <row r="192" spans="1:13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133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3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134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3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135</v>
      </c>
      <c r="H194" s="90">
        <v>161</v>
      </c>
      <c r="I194" s="119">
        <v>0</v>
      </c>
      <c r="J194" s="119">
        <v>0</v>
      </c>
      <c r="K194" s="119">
        <v>0</v>
      </c>
      <c r="L194" s="139">
        <v>0</v>
      </c>
      <c r="M194"/>
    </row>
    <row r="195" spans="1:13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136</v>
      </c>
      <c r="H195" s="90">
        <v>162</v>
      </c>
      <c r="I195" s="115">
        <f>I196</f>
        <v>48300</v>
      </c>
      <c r="J195" s="127">
        <f>J196</f>
        <v>48300</v>
      </c>
      <c r="K195" s="116">
        <f>K196</f>
        <v>48255</v>
      </c>
      <c r="L195" s="115">
        <f>L196</f>
        <v>48255</v>
      </c>
    </row>
    <row r="196" spans="1:13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136</v>
      </c>
      <c r="H196" s="90">
        <v>163</v>
      </c>
      <c r="I196" s="115">
        <f>SUM(I197:I200)</f>
        <v>48300</v>
      </c>
      <c r="J196" s="115">
        <f>SUM(J197:J200)</f>
        <v>48300</v>
      </c>
      <c r="K196" s="115">
        <f>SUM(K197:K200)</f>
        <v>48255</v>
      </c>
      <c r="L196" s="115">
        <f>SUM(L197:L200)</f>
        <v>48255</v>
      </c>
    </row>
    <row r="197" spans="1:13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137</v>
      </c>
      <c r="H197" s="90">
        <v>164</v>
      </c>
      <c r="I197" s="121">
        <v>42800</v>
      </c>
      <c r="J197" s="121">
        <v>42800</v>
      </c>
      <c r="K197" s="121">
        <v>42800</v>
      </c>
      <c r="L197" s="139">
        <v>42800</v>
      </c>
    </row>
    <row r="198" spans="1:13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138</v>
      </c>
      <c r="H198" s="90">
        <v>165</v>
      </c>
      <c r="I198" s="119">
        <v>3000</v>
      </c>
      <c r="J198" s="121">
        <v>3000</v>
      </c>
      <c r="K198" s="121">
        <v>3000</v>
      </c>
      <c r="L198" s="121">
        <v>3000</v>
      </c>
    </row>
    <row r="199" spans="1:13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139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3" ht="26.25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140</v>
      </c>
      <c r="H200" s="90">
        <v>167</v>
      </c>
      <c r="I200" s="140">
        <v>2500</v>
      </c>
      <c r="J200" s="141">
        <v>2500</v>
      </c>
      <c r="K200" s="121">
        <v>2455</v>
      </c>
      <c r="L200" s="121">
        <v>2455</v>
      </c>
      <c r="M200"/>
    </row>
    <row r="201" spans="1:13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141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3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141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3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142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3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143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  <c r="M204"/>
    </row>
    <row r="205" spans="1:13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144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3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145</v>
      </c>
      <c r="H206" s="90">
        <v>173</v>
      </c>
      <c r="I206" s="115">
        <f t="shared" ref="I206:L207" si="19">I207</f>
        <v>0</v>
      </c>
      <c r="J206" s="127">
        <f t="shared" si="19"/>
        <v>0</v>
      </c>
      <c r="K206" s="116">
        <f t="shared" si="19"/>
        <v>0</v>
      </c>
      <c r="L206" s="115">
        <f t="shared" si="19"/>
        <v>0</v>
      </c>
      <c r="M206"/>
    </row>
    <row r="207" spans="1:13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145</v>
      </c>
      <c r="H207" s="90">
        <v>174</v>
      </c>
      <c r="I207" s="116">
        <f t="shared" si="19"/>
        <v>0</v>
      </c>
      <c r="J207" s="116">
        <f t="shared" si="19"/>
        <v>0</v>
      </c>
      <c r="K207" s="116">
        <f t="shared" si="19"/>
        <v>0</v>
      </c>
      <c r="L207" s="116">
        <f t="shared" si="19"/>
        <v>0</v>
      </c>
      <c r="M207"/>
    </row>
    <row r="208" spans="1:13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145</v>
      </c>
      <c r="H208" s="90">
        <v>175</v>
      </c>
      <c r="I208" s="119">
        <v>0</v>
      </c>
      <c r="J208" s="121">
        <v>0</v>
      </c>
      <c r="K208" s="121">
        <v>0</v>
      </c>
      <c r="L208" s="121">
        <v>0</v>
      </c>
      <c r="M208"/>
    </row>
    <row r="209" spans="1:15" ht="25.5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146</v>
      </c>
      <c r="H209" s="90">
        <v>176</v>
      </c>
      <c r="I209" s="115">
        <f t="shared" ref="I209:L210" si="20">I210</f>
        <v>3500</v>
      </c>
      <c r="J209" s="129">
        <f t="shared" si="20"/>
        <v>3500</v>
      </c>
      <c r="K209" s="117">
        <f t="shared" si="20"/>
        <v>3500</v>
      </c>
      <c r="L209" s="118">
        <f t="shared" si="20"/>
        <v>3500</v>
      </c>
      <c r="M209"/>
    </row>
    <row r="210" spans="1:15" ht="25.5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146</v>
      </c>
      <c r="H210" s="90">
        <v>177</v>
      </c>
      <c r="I210" s="122">
        <f t="shared" si="20"/>
        <v>3500</v>
      </c>
      <c r="J210" s="127">
        <f t="shared" si="20"/>
        <v>3500</v>
      </c>
      <c r="K210" s="116">
        <f t="shared" si="20"/>
        <v>3500</v>
      </c>
      <c r="L210" s="115">
        <f t="shared" si="20"/>
        <v>3500</v>
      </c>
      <c r="M210"/>
    </row>
    <row r="211" spans="1:15" ht="25.5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146</v>
      </c>
      <c r="H211" s="90">
        <v>178</v>
      </c>
      <c r="I211" s="115">
        <f>SUM(I212:I215)</f>
        <v>3500</v>
      </c>
      <c r="J211" s="128">
        <f>SUM(J212:J215)</f>
        <v>3500</v>
      </c>
      <c r="K211" s="123">
        <f>SUM(K212:K215)</f>
        <v>3500</v>
      </c>
      <c r="L211" s="122">
        <f>SUM(L212:L215)</f>
        <v>3500</v>
      </c>
      <c r="M211"/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147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  <c r="M212"/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148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149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  <c r="M214"/>
    </row>
    <row r="215" spans="1:15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150</v>
      </c>
      <c r="H215" s="90">
        <v>182</v>
      </c>
      <c r="I215" s="121">
        <v>3500</v>
      </c>
      <c r="J215" s="121">
        <v>3500</v>
      </c>
      <c r="K215" s="121">
        <v>3500</v>
      </c>
      <c r="L215" s="139">
        <v>3500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151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152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  <c r="M217"/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152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  <c r="M218"/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152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  <c r="M219"/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153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153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154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155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  <c r="M223"/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156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3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157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  <c r="M225"/>
    </row>
    <row r="226" spans="1:13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158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3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153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3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159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  <c r="M228"/>
    </row>
    <row r="229" spans="1:13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159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  <c r="M229"/>
    </row>
    <row r="230" spans="1:13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160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  <c r="M230"/>
    </row>
    <row r="231" spans="1:13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160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  <c r="M231"/>
    </row>
    <row r="232" spans="1:13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161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  <c r="M232"/>
    </row>
    <row r="233" spans="1:13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161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  <c r="M233"/>
    </row>
    <row r="234" spans="1:13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161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  <c r="M234"/>
    </row>
    <row r="235" spans="1:13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162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3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163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3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164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  <c r="M237"/>
    </row>
    <row r="238" spans="1:13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165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  <c r="M238"/>
    </row>
    <row r="239" spans="1:13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166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  <c r="M239"/>
    </row>
    <row r="240" spans="1:13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167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3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168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3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168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3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169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3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170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3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171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3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172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3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173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3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174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3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175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3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175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3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176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  <c r="M251"/>
    </row>
    <row r="252" spans="1:13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177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  <c r="M252"/>
    </row>
    <row r="253" spans="1:13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178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  <c r="M253"/>
    </row>
    <row r="254" spans="1:13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178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  <c r="M254"/>
    </row>
    <row r="255" spans="1:13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179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  <c r="M255"/>
    </row>
    <row r="256" spans="1:13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180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  <c r="M256"/>
    </row>
    <row r="257" spans="1:13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181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3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181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3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182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  <c r="M259"/>
    </row>
    <row r="260" spans="1:13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183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  <c r="M260"/>
    </row>
    <row r="261" spans="1:13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184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3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184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3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184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3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185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3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185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3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185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3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186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3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186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3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187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  <c r="M269"/>
    </row>
    <row r="270" spans="1:13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188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  <c r="M270"/>
    </row>
    <row r="271" spans="1:13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189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  <c r="M271"/>
    </row>
    <row r="272" spans="1:13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190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3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168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3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168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3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191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3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170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3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171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3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172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3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173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3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192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3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193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  <c r="M281"/>
    </row>
    <row r="282" spans="1:13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193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  <c r="M282"/>
    </row>
    <row r="283" spans="1:13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194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  <c r="M283"/>
    </row>
    <row r="284" spans="1:13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195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  <c r="M284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196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  <c r="M285"/>
    </row>
    <row r="286" spans="1:13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196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  <c r="M286"/>
    </row>
    <row r="287" spans="1:13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197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  <c r="M287"/>
    </row>
    <row r="288" spans="1:13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198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  <c r="M288"/>
    </row>
    <row r="289" spans="1:13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199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3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199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3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200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  <c r="M291"/>
    </row>
    <row r="292" spans="1:13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201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  <c r="M292"/>
    </row>
    <row r="293" spans="1:13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202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3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202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3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202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3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185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3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185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3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185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3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186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3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186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3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187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  <c r="M301"/>
    </row>
    <row r="302" spans="1:13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188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  <c r="M302"/>
    </row>
    <row r="303" spans="1:13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203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  <c r="M303"/>
    </row>
    <row r="304" spans="1:13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204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  <c r="M304"/>
    </row>
    <row r="305" spans="1:13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190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3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168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3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168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3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191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3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170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3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171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3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172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3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173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3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192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3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205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3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205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3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206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  <c r="M316"/>
    </row>
    <row r="317" spans="1:13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207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3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208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  <c r="M318"/>
    </row>
    <row r="319" spans="1:13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208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  <c r="M319"/>
    </row>
    <row r="320" spans="1:13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209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  <c r="M320"/>
    </row>
    <row r="321" spans="1:13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210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  <c r="M321"/>
    </row>
    <row r="322" spans="1:13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211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3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211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3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212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3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213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3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214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3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214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3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215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3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185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3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185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3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185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3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216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3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216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3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217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  <c r="M334"/>
    </row>
    <row r="335" spans="1:13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218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  <c r="M335"/>
    </row>
    <row r="336" spans="1:13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219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  <c r="M336"/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167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167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168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191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170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171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172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173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192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205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205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206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  <c r="M348"/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207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208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  <c r="M350"/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208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  <c r="M351"/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209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  <c r="M352"/>
    </row>
    <row r="353" spans="1:13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210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  <c r="M353"/>
    </row>
    <row r="354" spans="1:13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211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3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211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3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212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3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220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3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214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3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214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3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214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3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185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3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185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3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185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3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216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3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216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3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217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  <c r="M366"/>
    </row>
    <row r="367" spans="1:13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218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  <c r="M367"/>
    </row>
    <row r="368" spans="1:13">
      <c r="A368" s="102"/>
      <c r="B368" s="102"/>
      <c r="C368" s="103"/>
      <c r="D368" s="104"/>
      <c r="E368" s="105"/>
      <c r="F368" s="106"/>
      <c r="G368" s="107" t="s">
        <v>221</v>
      </c>
      <c r="H368" s="90">
        <v>335</v>
      </c>
      <c r="I368" s="130">
        <f>SUM(I34+I184)</f>
        <v>1038900</v>
      </c>
      <c r="J368" s="130">
        <f>SUM(J34+J184)</f>
        <v>1038900</v>
      </c>
      <c r="K368" s="130">
        <f>SUM(K34+K184)</f>
        <v>1038718.77</v>
      </c>
      <c r="L368" s="130">
        <f>SUM(L34+L184)</f>
        <v>1038718.77</v>
      </c>
    </row>
    <row r="369" spans="1:12">
      <c r="G369" s="53"/>
      <c r="H369" s="7"/>
      <c r="I369" s="108"/>
      <c r="J369" s="109"/>
      <c r="K369" s="109"/>
      <c r="L369" s="109"/>
    </row>
    <row r="370" spans="1:12">
      <c r="A370" s="150"/>
      <c r="B370" s="150"/>
      <c r="C370" s="150"/>
      <c r="D370" s="455" t="s">
        <v>222</v>
      </c>
      <c r="E370" s="455"/>
      <c r="F370" s="455"/>
      <c r="G370" s="455"/>
      <c r="H370" s="151"/>
      <c r="I370" s="111"/>
      <c r="J370" s="109"/>
      <c r="K370" s="455" t="s">
        <v>223</v>
      </c>
      <c r="L370" s="455"/>
    </row>
    <row r="371" spans="1:12" ht="18.75" customHeight="1">
      <c r="A371" s="147" t="s">
        <v>224</v>
      </c>
      <c r="B371" s="147"/>
      <c r="C371" s="147"/>
      <c r="D371" s="147"/>
      <c r="E371" s="147"/>
      <c r="F371" s="147"/>
      <c r="G371" s="147"/>
      <c r="I371" s="152" t="s">
        <v>225</v>
      </c>
      <c r="K371" s="440" t="s">
        <v>226</v>
      </c>
      <c r="L371" s="440"/>
    </row>
    <row r="372" spans="1:12" ht="15.75" customHeight="1">
      <c r="D372" s="36" t="s">
        <v>495</v>
      </c>
      <c r="F372" s="436"/>
      <c r="I372" s="14"/>
      <c r="K372" s="14"/>
      <c r="L372" s="14"/>
    </row>
    <row r="373" spans="1:12" ht="15.75" customHeight="1">
      <c r="A373" s="437"/>
      <c r="B373" s="437"/>
      <c r="C373" s="437"/>
      <c r="D373" s="455" t="s">
        <v>429</v>
      </c>
      <c r="E373" s="455"/>
      <c r="F373" s="455"/>
      <c r="G373" s="455"/>
      <c r="I373" s="14"/>
      <c r="K373" s="455" t="s">
        <v>228</v>
      </c>
      <c r="L373" s="455"/>
    </row>
    <row r="374" spans="1:12" ht="24.75" customHeight="1">
      <c r="A374" s="456" t="s">
        <v>229</v>
      </c>
      <c r="B374" s="456"/>
      <c r="C374" s="456"/>
      <c r="D374" s="456"/>
      <c r="E374" s="456"/>
      <c r="F374" s="456"/>
      <c r="G374" s="456"/>
      <c r="H374" s="155"/>
      <c r="I374" s="15" t="s">
        <v>225</v>
      </c>
      <c r="K374" s="440" t="s">
        <v>226</v>
      </c>
      <c r="L374" s="440"/>
    </row>
  </sheetData>
  <mergeCells count="30"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G19:K19"/>
    <mergeCell ref="E21:K21"/>
    <mergeCell ref="A22:L22"/>
    <mergeCell ref="A26:I26"/>
    <mergeCell ref="A27:I27"/>
    <mergeCell ref="K31:K32"/>
    <mergeCell ref="L31:L32"/>
    <mergeCell ref="A30:I30"/>
    <mergeCell ref="K373:L373"/>
    <mergeCell ref="K370:L370"/>
    <mergeCell ref="A374:G374"/>
    <mergeCell ref="K374:L374"/>
    <mergeCell ref="A31:F32"/>
    <mergeCell ref="G31:G32"/>
    <mergeCell ref="H31:H32"/>
    <mergeCell ref="I31:J31"/>
    <mergeCell ref="D370:G370"/>
    <mergeCell ref="D373:G373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374"/>
  <sheetViews>
    <sheetView zoomScaleNormal="100" workbookViewId="0">
      <selection activeCell="A14" sqref="A14:XFD14"/>
    </sheetView>
  </sheetViews>
  <sheetFormatPr defaultRowHeight="15"/>
  <cols>
    <col min="1" max="4" width="2" style="36" customWidth="1"/>
    <col min="5" max="5" width="2.140625" style="36" customWidth="1"/>
    <col min="6" max="6" width="3" style="155" customWidth="1"/>
    <col min="7" max="7" width="34.85546875" style="36" customWidth="1"/>
    <col min="8" max="8" width="3.85546875" style="36" customWidth="1"/>
    <col min="9" max="9" width="10" style="36" customWidth="1"/>
    <col min="10" max="10" width="11.140625" style="36" customWidth="1"/>
    <col min="11" max="11" width="11" style="36" customWidth="1"/>
    <col min="12" max="12" width="10.5703125" style="36" customWidth="1"/>
    <col min="13" max="13" width="0.140625" style="36" hidden="1" customWidth="1"/>
    <col min="14" max="14" width="6.140625" style="36" hidden="1" customWidth="1"/>
    <col min="15" max="15" width="5.5703125" style="36" hidden="1" customWidth="1"/>
    <col min="16" max="16" width="9.140625" style="22" customWidth="1"/>
  </cols>
  <sheetData>
    <row r="1" spans="1:15">
      <c r="G1" s="1"/>
      <c r="H1" s="3"/>
      <c r="I1" s="21"/>
      <c r="J1" s="149" t="s">
        <v>0</v>
      </c>
      <c r="K1" s="149"/>
      <c r="L1" s="149"/>
      <c r="M1" s="16"/>
      <c r="N1" s="149"/>
      <c r="O1" s="149"/>
    </row>
    <row r="2" spans="1:15">
      <c r="H2" s="3"/>
      <c r="I2" s="22"/>
      <c r="J2" s="149" t="s">
        <v>1</v>
      </c>
      <c r="K2" s="149"/>
      <c r="L2" s="149"/>
      <c r="M2" s="16"/>
      <c r="N2" s="149"/>
      <c r="O2" s="149"/>
    </row>
    <row r="3" spans="1:15">
      <c r="H3" s="23"/>
      <c r="I3" s="3"/>
      <c r="J3" s="149" t="s">
        <v>2</v>
      </c>
      <c r="K3" s="149"/>
      <c r="L3" s="149"/>
      <c r="M3" s="16"/>
      <c r="N3" s="149"/>
      <c r="O3" s="149"/>
    </row>
    <row r="4" spans="1:15">
      <c r="G4" s="4" t="s">
        <v>3</v>
      </c>
      <c r="H4" s="3"/>
      <c r="I4" s="22"/>
      <c r="J4" s="149" t="s">
        <v>4</v>
      </c>
      <c r="K4" s="149"/>
      <c r="L4" s="149"/>
      <c r="M4" s="16"/>
      <c r="N4" s="149"/>
      <c r="O4" s="149"/>
    </row>
    <row r="5" spans="1:15">
      <c r="H5" s="3"/>
      <c r="I5" s="22"/>
      <c r="J5" s="149" t="s">
        <v>5</v>
      </c>
      <c r="K5" s="149"/>
      <c r="L5" s="149"/>
      <c r="M5" s="16"/>
      <c r="N5" s="149"/>
      <c r="O5" s="149"/>
    </row>
    <row r="6" spans="1:15" ht="6" customHeight="1">
      <c r="H6" s="3"/>
      <c r="I6" s="22"/>
      <c r="J6" s="149"/>
      <c r="K6" s="149"/>
      <c r="L6" s="149"/>
      <c r="M6" s="16"/>
      <c r="N6" s="149"/>
      <c r="O6" s="149"/>
    </row>
    <row r="7" spans="1:15" ht="30" customHeight="1">
      <c r="A7" s="458" t="s">
        <v>496</v>
      </c>
      <c r="B7" s="459"/>
      <c r="C7" s="459"/>
      <c r="D7" s="459"/>
      <c r="E7" s="459"/>
      <c r="F7" s="459"/>
      <c r="G7" s="459"/>
      <c r="H7" s="459"/>
      <c r="I7" s="459"/>
      <c r="J7" s="459"/>
      <c r="K7" s="459"/>
      <c r="L7" s="459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460" t="s">
        <v>6</v>
      </c>
      <c r="B9" s="460"/>
      <c r="C9" s="460"/>
      <c r="D9" s="460"/>
      <c r="E9" s="460"/>
      <c r="F9" s="460"/>
      <c r="G9" s="460"/>
      <c r="H9" s="460"/>
      <c r="I9" s="460"/>
      <c r="J9" s="460"/>
      <c r="K9" s="460"/>
      <c r="L9" s="460"/>
      <c r="M9" s="16"/>
    </row>
    <row r="10" spans="1:15">
      <c r="A10" s="461" t="s">
        <v>7</v>
      </c>
      <c r="B10" s="461"/>
      <c r="C10" s="461"/>
      <c r="D10" s="461"/>
      <c r="E10" s="461"/>
      <c r="F10" s="461"/>
      <c r="G10" s="461"/>
      <c r="H10" s="461"/>
      <c r="I10" s="461"/>
      <c r="J10" s="461"/>
      <c r="K10" s="461"/>
      <c r="L10" s="461"/>
      <c r="M10" s="16"/>
    </row>
    <row r="11" spans="1:15" ht="7.5" customHeight="1">
      <c r="A11" s="28"/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6"/>
    </row>
    <row r="12" spans="1:15" ht="15.75" customHeight="1">
      <c r="A12" s="28"/>
      <c r="B12" s="149"/>
      <c r="C12" s="149"/>
      <c r="D12" s="149"/>
      <c r="E12" s="149"/>
      <c r="F12" s="149"/>
      <c r="G12" s="466" t="s">
        <v>8</v>
      </c>
      <c r="H12" s="466"/>
      <c r="I12" s="466"/>
      <c r="J12" s="466"/>
      <c r="K12" s="466"/>
      <c r="L12" s="149"/>
      <c r="M12" s="16"/>
    </row>
    <row r="13" spans="1:15" ht="15.75" customHeight="1">
      <c r="A13" s="467" t="s">
        <v>9</v>
      </c>
      <c r="B13" s="467"/>
      <c r="C13" s="467"/>
      <c r="D13" s="467"/>
      <c r="E13" s="467"/>
      <c r="F13" s="467"/>
      <c r="G13" s="467"/>
      <c r="H13" s="467"/>
      <c r="I13" s="467"/>
      <c r="J13" s="467"/>
      <c r="K13" s="467"/>
      <c r="L13" s="467"/>
      <c r="M13" s="16"/>
    </row>
    <row r="14" spans="1:15">
      <c r="F14" s="436"/>
      <c r="G14" s="469" t="s">
        <v>503</v>
      </c>
      <c r="H14" s="461"/>
      <c r="I14" s="461"/>
      <c r="J14" s="461"/>
      <c r="K14" s="461"/>
    </row>
    <row r="15" spans="1:15">
      <c r="G15" s="461" t="s">
        <v>11</v>
      </c>
      <c r="H15" s="461"/>
      <c r="I15" s="461"/>
      <c r="J15" s="461"/>
      <c r="K15" s="461"/>
    </row>
    <row r="16" spans="1:15" ht="15.75" customHeight="1">
      <c r="B16" s="467" t="s">
        <v>12</v>
      </c>
      <c r="C16" s="467"/>
      <c r="D16" s="467"/>
      <c r="E16" s="467"/>
      <c r="F16" s="467"/>
      <c r="G16" s="467"/>
      <c r="H16" s="467"/>
      <c r="I16" s="467"/>
      <c r="J16" s="467"/>
      <c r="K16" s="467"/>
      <c r="L16" s="467"/>
    </row>
    <row r="17" spans="1:13" ht="7.5" customHeight="1"/>
    <row r="18" spans="1:13">
      <c r="G18" s="470" t="s">
        <v>499</v>
      </c>
      <c r="H18" s="468"/>
      <c r="I18" s="468"/>
      <c r="J18" s="468"/>
      <c r="K18" s="468"/>
    </row>
    <row r="19" spans="1:13">
      <c r="G19" s="471" t="s">
        <v>13</v>
      </c>
      <c r="H19" s="471"/>
      <c r="I19" s="471"/>
      <c r="J19" s="471"/>
      <c r="K19" s="471"/>
    </row>
    <row r="20" spans="1:13" ht="6.75" customHeight="1">
      <c r="G20" s="149"/>
      <c r="H20" s="149"/>
      <c r="I20" s="149"/>
      <c r="J20" s="149"/>
      <c r="K20" s="149"/>
    </row>
    <row r="21" spans="1:13">
      <c r="B21" s="22"/>
      <c r="C21" s="22"/>
      <c r="D21" s="22"/>
      <c r="E21" s="472" t="s">
        <v>238</v>
      </c>
      <c r="F21" s="472"/>
      <c r="G21" s="472"/>
      <c r="H21" s="472"/>
      <c r="I21" s="472"/>
      <c r="J21" s="472"/>
      <c r="K21" s="472"/>
      <c r="L21" s="22"/>
    </row>
    <row r="22" spans="1:13" ht="15" customHeight="1">
      <c r="A22" s="473" t="s">
        <v>14</v>
      </c>
      <c r="B22" s="473"/>
      <c r="C22" s="473"/>
      <c r="D22" s="473"/>
      <c r="E22" s="473"/>
      <c r="F22" s="473"/>
      <c r="G22" s="473"/>
      <c r="H22" s="473"/>
      <c r="I22" s="473"/>
      <c r="J22" s="473"/>
      <c r="K22" s="473"/>
      <c r="L22" s="473"/>
      <c r="M22" s="30"/>
    </row>
    <row r="23" spans="1:13">
      <c r="F23" s="36"/>
      <c r="J23" s="5"/>
      <c r="K23" s="13"/>
      <c r="L23" s="6" t="s">
        <v>15</v>
      </c>
      <c r="M23" s="30"/>
    </row>
    <row r="24" spans="1:13">
      <c r="F24" s="36"/>
      <c r="J24" s="31" t="s">
        <v>16</v>
      </c>
      <c r="K24" s="23"/>
      <c r="L24" s="32"/>
      <c r="M24" s="30"/>
    </row>
    <row r="25" spans="1:13">
      <c r="E25" s="149"/>
      <c r="F25" s="153"/>
      <c r="I25" s="34"/>
      <c r="J25" s="34"/>
      <c r="K25" s="35" t="s">
        <v>17</v>
      </c>
      <c r="L25" s="32"/>
      <c r="M25" s="30"/>
    </row>
    <row r="26" spans="1:13">
      <c r="A26" s="439" t="s">
        <v>237</v>
      </c>
      <c r="B26" s="439"/>
      <c r="C26" s="439"/>
      <c r="D26" s="439"/>
      <c r="E26" s="439"/>
      <c r="F26" s="439"/>
      <c r="G26" s="439"/>
      <c r="H26" s="439"/>
      <c r="I26" s="439"/>
      <c r="K26" s="35" t="s">
        <v>18</v>
      </c>
      <c r="L26" s="37" t="s">
        <v>19</v>
      </c>
      <c r="M26" s="30"/>
    </row>
    <row r="27" spans="1:13" ht="29.1" customHeight="1">
      <c r="A27" s="439" t="s">
        <v>239</v>
      </c>
      <c r="B27" s="439"/>
      <c r="C27" s="439"/>
      <c r="D27" s="439"/>
      <c r="E27" s="439"/>
      <c r="F27" s="439"/>
      <c r="G27" s="439"/>
      <c r="H27" s="439"/>
      <c r="I27" s="439"/>
      <c r="J27" s="154" t="s">
        <v>21</v>
      </c>
      <c r="K27" s="113" t="s">
        <v>235</v>
      </c>
      <c r="L27" s="32"/>
      <c r="M27" s="30"/>
    </row>
    <row r="28" spans="1:13">
      <c r="F28" s="36"/>
      <c r="G28" s="39" t="s">
        <v>22</v>
      </c>
      <c r="H28" s="102" t="s">
        <v>231</v>
      </c>
      <c r="I28" s="103"/>
      <c r="J28" s="42"/>
      <c r="K28" s="32"/>
      <c r="L28" s="32"/>
      <c r="M28" s="30"/>
    </row>
    <row r="29" spans="1:13">
      <c r="F29" s="36"/>
      <c r="G29" s="465" t="s">
        <v>23</v>
      </c>
      <c r="H29" s="465"/>
      <c r="I29" s="114" t="s">
        <v>234</v>
      </c>
      <c r="J29" s="43" t="s">
        <v>233</v>
      </c>
      <c r="K29" s="32" t="s">
        <v>233</v>
      </c>
      <c r="L29" s="32" t="s">
        <v>233</v>
      </c>
      <c r="M29" s="30"/>
    </row>
    <row r="30" spans="1:13">
      <c r="A30" s="457" t="s">
        <v>230</v>
      </c>
      <c r="B30" s="457"/>
      <c r="C30" s="457"/>
      <c r="D30" s="457"/>
      <c r="E30" s="457"/>
      <c r="F30" s="457"/>
      <c r="G30" s="457"/>
      <c r="H30" s="457"/>
      <c r="I30" s="457"/>
      <c r="J30" s="44"/>
      <c r="K30" s="44"/>
      <c r="L30" s="45" t="s">
        <v>24</v>
      </c>
      <c r="M30" s="46"/>
    </row>
    <row r="31" spans="1:13" ht="27" customHeight="1">
      <c r="A31" s="441" t="s">
        <v>25</v>
      </c>
      <c r="B31" s="442"/>
      <c r="C31" s="442"/>
      <c r="D31" s="442"/>
      <c r="E31" s="442"/>
      <c r="F31" s="442"/>
      <c r="G31" s="445" t="s">
        <v>26</v>
      </c>
      <c r="H31" s="447" t="s">
        <v>27</v>
      </c>
      <c r="I31" s="449" t="s">
        <v>28</v>
      </c>
      <c r="J31" s="450"/>
      <c r="K31" s="451" t="s">
        <v>29</v>
      </c>
      <c r="L31" s="453" t="s">
        <v>30</v>
      </c>
      <c r="M31" s="46"/>
    </row>
    <row r="32" spans="1:13" ht="58.5" customHeight="1">
      <c r="A32" s="443"/>
      <c r="B32" s="444"/>
      <c r="C32" s="444"/>
      <c r="D32" s="444"/>
      <c r="E32" s="444"/>
      <c r="F32" s="444"/>
      <c r="G32" s="446"/>
      <c r="H32" s="448"/>
      <c r="I32" s="47" t="s">
        <v>31</v>
      </c>
      <c r="J32" s="48" t="s">
        <v>32</v>
      </c>
      <c r="K32" s="452"/>
      <c r="L32" s="454"/>
    </row>
    <row r="33" spans="1:15">
      <c r="A33" s="462" t="s">
        <v>33</v>
      </c>
      <c r="B33" s="463"/>
      <c r="C33" s="463"/>
      <c r="D33" s="463"/>
      <c r="E33" s="463"/>
      <c r="F33" s="464"/>
      <c r="G33" s="7">
        <v>2</v>
      </c>
      <c r="H33" s="8">
        <v>3</v>
      </c>
      <c r="I33" s="9" t="s">
        <v>34</v>
      </c>
      <c r="J33" s="10" t="s">
        <v>35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36</v>
      </c>
      <c r="H34" s="7">
        <v>1</v>
      </c>
      <c r="I34" s="115">
        <f>SUM(I35+I46+I65+I86+I93+I113+I139+I158+I168)</f>
        <v>40000</v>
      </c>
      <c r="J34" s="115">
        <f>SUM(J35+J46+J65+J86+J93+J113+J139+J158+J168)</f>
        <v>40000</v>
      </c>
      <c r="K34" s="116">
        <f>SUM(K35+K46+K65+K86+K93+K113+K139+K158+K168)</f>
        <v>40000</v>
      </c>
      <c r="L34" s="115">
        <f>SUM(L35+L46+L65+L86+L93+L113+L139+L158+L168)</f>
        <v>40000</v>
      </c>
      <c r="M34" s="53"/>
      <c r="N34" s="53"/>
      <c r="O34" s="53"/>
    </row>
    <row r="35" spans="1:15" ht="17.25" hidden="1" customHeight="1">
      <c r="A35" s="49">
        <v>2</v>
      </c>
      <c r="B35" s="54">
        <v>1</v>
      </c>
      <c r="C35" s="55"/>
      <c r="D35" s="56"/>
      <c r="E35" s="57"/>
      <c r="F35" s="58"/>
      <c r="G35" s="59" t="s">
        <v>37</v>
      </c>
      <c r="H35" s="7">
        <v>2</v>
      </c>
      <c r="I35" s="115">
        <f>SUM(I36+I42)</f>
        <v>0</v>
      </c>
      <c r="J35" s="115">
        <f>SUM(J36+J42)</f>
        <v>0</v>
      </c>
      <c r="K35" s="117">
        <f>SUM(K36+K42)</f>
        <v>0</v>
      </c>
      <c r="L35" s="118">
        <f>SUM(L36+L42)</f>
        <v>0</v>
      </c>
      <c r="M35"/>
    </row>
    <row r="36" spans="1:15" hidden="1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38</v>
      </c>
      <c r="H36" s="7">
        <v>3</v>
      </c>
      <c r="I36" s="115">
        <f>SUM(I37)</f>
        <v>0</v>
      </c>
      <c r="J36" s="115">
        <f>SUM(J37)</f>
        <v>0</v>
      </c>
      <c r="K36" s="116">
        <f>SUM(K37)</f>
        <v>0</v>
      </c>
      <c r="L36" s="115">
        <f>SUM(L37)</f>
        <v>0</v>
      </c>
    </row>
    <row r="37" spans="1:15" hidden="1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38</v>
      </c>
      <c r="H37" s="7">
        <v>4</v>
      </c>
      <c r="I37" s="115">
        <f>SUM(I38+I40)</f>
        <v>0</v>
      </c>
      <c r="J37" s="115">
        <f t="shared" ref="J37:L38" si="0">SUM(J38)</f>
        <v>0</v>
      </c>
      <c r="K37" s="115">
        <f t="shared" si="0"/>
        <v>0</v>
      </c>
      <c r="L37" s="115">
        <f t="shared" si="0"/>
        <v>0</v>
      </c>
    </row>
    <row r="38" spans="1:15" hidden="1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39</v>
      </c>
      <c r="H38" s="7">
        <v>5</v>
      </c>
      <c r="I38" s="116">
        <f>SUM(I39)</f>
        <v>0</v>
      </c>
      <c r="J38" s="116">
        <f t="shared" si="0"/>
        <v>0</v>
      </c>
      <c r="K38" s="116">
        <f t="shared" si="0"/>
        <v>0</v>
      </c>
      <c r="L38" s="116">
        <f t="shared" si="0"/>
        <v>0</v>
      </c>
    </row>
    <row r="39" spans="1:15" hidden="1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39</v>
      </c>
      <c r="H39" s="7">
        <v>6</v>
      </c>
      <c r="I39" s="119">
        <v>0</v>
      </c>
      <c r="J39" s="120">
        <v>0</v>
      </c>
      <c r="K39" s="120">
        <v>0</v>
      </c>
      <c r="L39" s="120">
        <v>0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40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40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 hidden="1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41</v>
      </c>
      <c r="H42" s="7">
        <v>9</v>
      </c>
      <c r="I42" s="116">
        <f t="shared" ref="I42:L44" si="1">I43</f>
        <v>0</v>
      </c>
      <c r="J42" s="115">
        <f t="shared" si="1"/>
        <v>0</v>
      </c>
      <c r="K42" s="116">
        <f t="shared" si="1"/>
        <v>0</v>
      </c>
      <c r="L42" s="115">
        <f t="shared" si="1"/>
        <v>0</v>
      </c>
    </row>
    <row r="43" spans="1:15" hidden="1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41</v>
      </c>
      <c r="H43" s="7">
        <v>10</v>
      </c>
      <c r="I43" s="116">
        <f t="shared" si="1"/>
        <v>0</v>
      </c>
      <c r="J43" s="115">
        <f t="shared" si="1"/>
        <v>0</v>
      </c>
      <c r="K43" s="115">
        <f t="shared" si="1"/>
        <v>0</v>
      </c>
      <c r="L43" s="115">
        <f t="shared" si="1"/>
        <v>0</v>
      </c>
    </row>
    <row r="44" spans="1:15" hidden="1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41</v>
      </c>
      <c r="H44" s="7">
        <v>11</v>
      </c>
      <c r="I44" s="115">
        <f t="shared" si="1"/>
        <v>0</v>
      </c>
      <c r="J44" s="115">
        <f t="shared" si="1"/>
        <v>0</v>
      </c>
      <c r="K44" s="115">
        <f t="shared" si="1"/>
        <v>0</v>
      </c>
      <c r="L44" s="115">
        <f t="shared" si="1"/>
        <v>0</v>
      </c>
    </row>
    <row r="45" spans="1:15" hidden="1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41</v>
      </c>
      <c r="H45" s="7">
        <v>12</v>
      </c>
      <c r="I45" s="121">
        <v>0</v>
      </c>
      <c r="J45" s="120">
        <v>0</v>
      </c>
      <c r="K45" s="120">
        <v>0</v>
      </c>
      <c r="L45" s="120">
        <v>0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42</v>
      </c>
      <c r="H46" s="7">
        <v>13</v>
      </c>
      <c r="I46" s="122">
        <f t="shared" ref="I46:L48" si="2">I47</f>
        <v>40000</v>
      </c>
      <c r="J46" s="123">
        <f t="shared" si="2"/>
        <v>40000</v>
      </c>
      <c r="K46" s="122">
        <f t="shared" si="2"/>
        <v>40000</v>
      </c>
      <c r="L46" s="122">
        <f t="shared" si="2"/>
        <v>40000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42</v>
      </c>
      <c r="H47" s="7">
        <v>14</v>
      </c>
      <c r="I47" s="115">
        <f t="shared" si="2"/>
        <v>40000</v>
      </c>
      <c r="J47" s="116">
        <f t="shared" si="2"/>
        <v>40000</v>
      </c>
      <c r="K47" s="115">
        <f t="shared" si="2"/>
        <v>40000</v>
      </c>
      <c r="L47" s="116">
        <f t="shared" si="2"/>
        <v>40000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42</v>
      </c>
      <c r="H48" s="7">
        <v>15</v>
      </c>
      <c r="I48" s="115">
        <f t="shared" si="2"/>
        <v>40000</v>
      </c>
      <c r="J48" s="116">
        <f t="shared" si="2"/>
        <v>40000</v>
      </c>
      <c r="K48" s="118">
        <f t="shared" si="2"/>
        <v>40000</v>
      </c>
      <c r="L48" s="118">
        <f t="shared" si="2"/>
        <v>40000</v>
      </c>
    </row>
    <row r="49" spans="1:13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42</v>
      </c>
      <c r="H49" s="7">
        <v>16</v>
      </c>
      <c r="I49" s="124">
        <f>SUM(I50:I64)</f>
        <v>40000</v>
      </c>
      <c r="J49" s="124">
        <f>SUM(J50:J64)</f>
        <v>40000</v>
      </c>
      <c r="K49" s="125">
        <f>SUM(K50:K64)</f>
        <v>40000</v>
      </c>
      <c r="L49" s="125">
        <f>SUM(L50:L64)</f>
        <v>40000</v>
      </c>
    </row>
    <row r="50" spans="1:13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43</v>
      </c>
      <c r="H50" s="7">
        <v>17</v>
      </c>
      <c r="I50" s="120">
        <v>0</v>
      </c>
      <c r="J50" s="120">
        <v>0</v>
      </c>
      <c r="K50" s="120">
        <v>0</v>
      </c>
      <c r="L50" s="120">
        <v>0</v>
      </c>
    </row>
    <row r="51" spans="1:13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44</v>
      </c>
      <c r="H51" s="7">
        <v>18</v>
      </c>
      <c r="I51" s="120">
        <v>0</v>
      </c>
      <c r="J51" s="120">
        <v>0</v>
      </c>
      <c r="K51" s="120">
        <v>0</v>
      </c>
      <c r="L51" s="120">
        <v>0</v>
      </c>
      <c r="M51"/>
    </row>
    <row r="52" spans="1:13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45</v>
      </c>
      <c r="H52" s="7">
        <v>19</v>
      </c>
      <c r="I52" s="120">
        <v>0</v>
      </c>
      <c r="J52" s="120">
        <v>0</v>
      </c>
      <c r="K52" s="120">
        <v>0</v>
      </c>
      <c r="L52" s="120">
        <v>0</v>
      </c>
      <c r="M52"/>
    </row>
    <row r="53" spans="1:13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46</v>
      </c>
      <c r="H53" s="7">
        <v>20</v>
      </c>
      <c r="I53" s="120">
        <v>0</v>
      </c>
      <c r="J53" s="120">
        <v>0</v>
      </c>
      <c r="K53" s="120">
        <v>0</v>
      </c>
      <c r="L53" s="120">
        <v>0</v>
      </c>
      <c r="M53"/>
    </row>
    <row r="54" spans="1:13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47</v>
      </c>
      <c r="H54" s="7">
        <v>21</v>
      </c>
      <c r="I54" s="120">
        <v>0</v>
      </c>
      <c r="J54" s="120">
        <v>0</v>
      </c>
      <c r="K54" s="120">
        <v>0</v>
      </c>
      <c r="L54" s="120">
        <v>0</v>
      </c>
      <c r="M54"/>
    </row>
    <row r="55" spans="1:13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48</v>
      </c>
      <c r="H55" s="7">
        <v>22</v>
      </c>
      <c r="I55" s="121">
        <v>0</v>
      </c>
      <c r="J55" s="120">
        <v>0</v>
      </c>
      <c r="K55" s="120">
        <v>0</v>
      </c>
      <c r="L55" s="120">
        <v>0</v>
      </c>
    </row>
    <row r="56" spans="1:13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49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  <c r="M56"/>
    </row>
    <row r="57" spans="1:13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50</v>
      </c>
      <c r="H57" s="7">
        <v>24</v>
      </c>
      <c r="I57" s="121">
        <v>0</v>
      </c>
      <c r="J57" s="121">
        <v>0</v>
      </c>
      <c r="K57" s="121">
        <v>0</v>
      </c>
      <c r="L57" s="121">
        <v>0</v>
      </c>
      <c r="M57"/>
    </row>
    <row r="58" spans="1:13" ht="25.5" hidden="1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51</v>
      </c>
      <c r="H58" s="7">
        <v>25</v>
      </c>
      <c r="I58" s="121">
        <v>0</v>
      </c>
      <c r="J58" s="120">
        <v>0</v>
      </c>
      <c r="K58" s="120">
        <v>0</v>
      </c>
      <c r="L58" s="120">
        <v>0</v>
      </c>
      <c r="M58"/>
    </row>
    <row r="59" spans="1:13" hidden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52</v>
      </c>
      <c r="H59" s="7">
        <v>26</v>
      </c>
      <c r="I59" s="121">
        <v>0</v>
      </c>
      <c r="J59" s="120">
        <v>0</v>
      </c>
      <c r="K59" s="120">
        <v>0</v>
      </c>
      <c r="L59" s="120">
        <v>0</v>
      </c>
    </row>
    <row r="60" spans="1:13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53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  <c r="M60"/>
    </row>
    <row r="61" spans="1:13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54</v>
      </c>
      <c r="H61" s="7">
        <v>28</v>
      </c>
      <c r="I61" s="121">
        <v>0</v>
      </c>
      <c r="J61" s="120">
        <v>0</v>
      </c>
      <c r="K61" s="120">
        <v>0</v>
      </c>
      <c r="L61" s="120">
        <v>0</v>
      </c>
    </row>
    <row r="62" spans="1:13" ht="25.5" hidden="1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55</v>
      </c>
      <c r="H62" s="7">
        <v>29</v>
      </c>
      <c r="I62" s="121">
        <v>0</v>
      </c>
      <c r="J62" s="120">
        <v>0</v>
      </c>
      <c r="K62" s="120">
        <v>0</v>
      </c>
      <c r="L62" s="120">
        <v>0</v>
      </c>
      <c r="M62"/>
    </row>
    <row r="63" spans="1:13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56</v>
      </c>
      <c r="H63" s="7">
        <v>30</v>
      </c>
      <c r="I63" s="121">
        <v>0</v>
      </c>
      <c r="J63" s="120">
        <v>0</v>
      </c>
      <c r="K63" s="120">
        <v>0</v>
      </c>
      <c r="L63" s="120">
        <v>0</v>
      </c>
    </row>
    <row r="64" spans="1:13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57</v>
      </c>
      <c r="H64" s="7">
        <v>31</v>
      </c>
      <c r="I64" s="121">
        <v>40000</v>
      </c>
      <c r="J64" s="120">
        <v>40000</v>
      </c>
      <c r="K64" s="120">
        <v>40000</v>
      </c>
      <c r="L64" s="120">
        <v>40000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58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59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60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60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61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62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  <c r="M70"/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63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64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  <c r="M72"/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64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  <c r="M73"/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61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62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  <c r="M75"/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63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65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  <c r="M77"/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66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  <c r="M78"/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67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68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69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70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70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70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70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71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72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72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72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73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74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75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76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77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77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77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78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  <c r="M97"/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79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  <c r="M98"/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80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80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80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81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  <c r="M102"/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82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  <c r="M103"/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83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  <c r="M104"/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84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  <c r="M105"/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84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  <c r="M106"/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84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  <c r="M107"/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85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M108"/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86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  <c r="M109"/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86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  <c r="M110"/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86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  <c r="M111"/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87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3" hidden="1">
      <c r="A113" s="83">
        <v>2</v>
      </c>
      <c r="B113" s="49">
        <v>6</v>
      </c>
      <c r="C113" s="50"/>
      <c r="D113" s="51"/>
      <c r="E113" s="49"/>
      <c r="F113" s="85"/>
      <c r="G113" s="88" t="s">
        <v>88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3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89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3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89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3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89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3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90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3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91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3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92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  <c r="M119"/>
    </row>
    <row r="120" spans="1:13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92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  <c r="M120"/>
    </row>
    <row r="121" spans="1:13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92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  <c r="M121"/>
    </row>
    <row r="122" spans="1:13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92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  <c r="M122"/>
    </row>
    <row r="123" spans="1:13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93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  <c r="M123"/>
    </row>
    <row r="124" spans="1:13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93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  <c r="M124"/>
    </row>
    <row r="125" spans="1:13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93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  <c r="M125"/>
    </row>
    <row r="126" spans="1:13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93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  <c r="M126"/>
    </row>
    <row r="127" spans="1:13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94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  <c r="M127"/>
    </row>
    <row r="128" spans="1:13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94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  <c r="M128"/>
    </row>
    <row r="129" spans="1:13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94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  <c r="M129"/>
    </row>
    <row r="130" spans="1:13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94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  <c r="M130"/>
    </row>
    <row r="131" spans="1:13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95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  <c r="M131"/>
    </row>
    <row r="132" spans="1:13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95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  <c r="M132"/>
    </row>
    <row r="133" spans="1:13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95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  <c r="M133"/>
    </row>
    <row r="134" spans="1:13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96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  <c r="M134"/>
    </row>
    <row r="135" spans="1:13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97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  <c r="M135"/>
    </row>
    <row r="136" spans="1:13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97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  <c r="M136"/>
    </row>
    <row r="137" spans="1:13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97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  <c r="M137"/>
    </row>
    <row r="138" spans="1:13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97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  <c r="M138"/>
    </row>
    <row r="139" spans="1:13" hidden="1">
      <c r="A139" s="83">
        <v>2</v>
      </c>
      <c r="B139" s="49">
        <v>7</v>
      </c>
      <c r="C139" s="49"/>
      <c r="D139" s="50"/>
      <c r="E139" s="50"/>
      <c r="F139" s="52"/>
      <c r="G139" s="51" t="s">
        <v>98</v>
      </c>
      <c r="H139" s="90">
        <v>106</v>
      </c>
      <c r="I139" s="116">
        <f>SUM(I140+I145+I153)</f>
        <v>0</v>
      </c>
      <c r="J139" s="127">
        <f>SUM(J140+J145+J153)</f>
        <v>0</v>
      </c>
      <c r="K139" s="116">
        <f>SUM(K140+K145+K153)</f>
        <v>0</v>
      </c>
      <c r="L139" s="115">
        <f>SUM(L140+L145+L153)</f>
        <v>0</v>
      </c>
    </row>
    <row r="140" spans="1:13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99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3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99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3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99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3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100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3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101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3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102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  <c r="M145"/>
    </row>
    <row r="146" spans="1:13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103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  <c r="M146"/>
    </row>
    <row r="147" spans="1:13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103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  <c r="M147"/>
    </row>
    <row r="148" spans="1:13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104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3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105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3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106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3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106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3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106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3" hidden="1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107</v>
      </c>
      <c r="H153" s="90">
        <v>120</v>
      </c>
      <c r="I153" s="116">
        <f t="shared" ref="I153:L154" si="15">I154</f>
        <v>0</v>
      </c>
      <c r="J153" s="127">
        <f t="shared" si="15"/>
        <v>0</v>
      </c>
      <c r="K153" s="116">
        <f t="shared" si="15"/>
        <v>0</v>
      </c>
      <c r="L153" s="115">
        <f t="shared" si="15"/>
        <v>0</v>
      </c>
    </row>
    <row r="154" spans="1:13" hidden="1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107</v>
      </c>
      <c r="H154" s="90">
        <v>121</v>
      </c>
      <c r="I154" s="125">
        <f t="shared" si="15"/>
        <v>0</v>
      </c>
      <c r="J154" s="133">
        <f t="shared" si="15"/>
        <v>0</v>
      </c>
      <c r="K154" s="125">
        <f t="shared" si="15"/>
        <v>0</v>
      </c>
      <c r="L154" s="124">
        <f t="shared" si="15"/>
        <v>0</v>
      </c>
    </row>
    <row r="155" spans="1:13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107</v>
      </c>
      <c r="H155" s="90">
        <v>122</v>
      </c>
      <c r="I155" s="116">
        <f>SUM(I156:I157)</f>
        <v>0</v>
      </c>
      <c r="J155" s="127">
        <f>SUM(J156:J157)</f>
        <v>0</v>
      </c>
      <c r="K155" s="116">
        <f>SUM(K156:K157)</f>
        <v>0</v>
      </c>
      <c r="L155" s="115">
        <f>SUM(L156:L157)</f>
        <v>0</v>
      </c>
    </row>
    <row r="156" spans="1:13" hidden="1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108</v>
      </c>
      <c r="H156" s="90">
        <v>123</v>
      </c>
      <c r="I156" s="135">
        <v>0</v>
      </c>
      <c r="J156" s="135">
        <v>0</v>
      </c>
      <c r="K156" s="135">
        <v>0</v>
      </c>
      <c r="L156" s="135">
        <v>0</v>
      </c>
    </row>
    <row r="157" spans="1:13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109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3" hidden="1">
      <c r="A158" s="83">
        <v>2</v>
      </c>
      <c r="B158" s="83">
        <v>8</v>
      </c>
      <c r="C158" s="49"/>
      <c r="D158" s="66"/>
      <c r="E158" s="54"/>
      <c r="F158" s="92"/>
      <c r="G158" s="59" t="s">
        <v>110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3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110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3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111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111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112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113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  <c r="M163"/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114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115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115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115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116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  <c r="M168"/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117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117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  <c r="M170"/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117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  <c r="M171"/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117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  <c r="M172"/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118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  <c r="M173"/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119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  <c r="M174"/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119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  <c r="M175"/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120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  <c r="M176"/>
    </row>
    <row r="177" spans="1:13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121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  <c r="M177"/>
    </row>
    <row r="178" spans="1:13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122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  <c r="M178"/>
    </row>
    <row r="179" spans="1:13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123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  <c r="M179"/>
    </row>
    <row r="180" spans="1:13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124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  <c r="M180"/>
    </row>
    <row r="181" spans="1:13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125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  <c r="M181"/>
    </row>
    <row r="182" spans="1:13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126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  <c r="M182"/>
    </row>
    <row r="183" spans="1:13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127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  <c r="M183"/>
    </row>
    <row r="184" spans="1:13" ht="76.5" hidden="1" customHeight="1">
      <c r="A184" s="49">
        <v>3</v>
      </c>
      <c r="B184" s="51"/>
      <c r="C184" s="49"/>
      <c r="D184" s="50"/>
      <c r="E184" s="50"/>
      <c r="F184" s="52"/>
      <c r="G184" s="88" t="s">
        <v>128</v>
      </c>
      <c r="H184" s="90">
        <v>151</v>
      </c>
      <c r="I184" s="115">
        <f>SUM(I185+I238+I303)</f>
        <v>0</v>
      </c>
      <c r="J184" s="127">
        <f>SUM(J185+J238+J303)</f>
        <v>0</v>
      </c>
      <c r="K184" s="116">
        <f>SUM(K185+K238+K303)</f>
        <v>0</v>
      </c>
      <c r="L184" s="115">
        <f>SUM(L185+L238+L303)</f>
        <v>0</v>
      </c>
      <c r="M184"/>
    </row>
    <row r="185" spans="1:13" ht="25.5" hidden="1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129</v>
      </c>
      <c r="H185" s="90">
        <v>152</v>
      </c>
      <c r="I185" s="115">
        <f>SUM(I186+I209+I216+I228+I232)</f>
        <v>0</v>
      </c>
      <c r="J185" s="122">
        <f>SUM(J186+J209+J216+J228+J232)</f>
        <v>0</v>
      </c>
      <c r="K185" s="122">
        <f>SUM(K186+K209+K216+K228+K232)</f>
        <v>0</v>
      </c>
      <c r="L185" s="122">
        <f>SUM(L186+L209+L216+L228+L232)</f>
        <v>0</v>
      </c>
      <c r="M185"/>
    </row>
    <row r="186" spans="1:13" ht="25.5" hidden="1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130</v>
      </c>
      <c r="H186" s="90">
        <v>153</v>
      </c>
      <c r="I186" s="122">
        <f>SUM(I187+I190+I195+I201+I206)</f>
        <v>0</v>
      </c>
      <c r="J186" s="127">
        <f>SUM(J187+J190+J195+J201+J206)</f>
        <v>0</v>
      </c>
      <c r="K186" s="116">
        <f>SUM(K187+K190+K195+K201+K206)</f>
        <v>0</v>
      </c>
      <c r="L186" s="115">
        <f>SUM(L187+L190+L195+L201+L206)</f>
        <v>0</v>
      </c>
      <c r="M186"/>
    </row>
    <row r="187" spans="1:13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131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3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131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3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131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3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132</v>
      </c>
      <c r="H190" s="90">
        <v>157</v>
      </c>
      <c r="I190" s="122">
        <f>I191</f>
        <v>0</v>
      </c>
      <c r="J190" s="128">
        <f>J191</f>
        <v>0</v>
      </c>
      <c r="K190" s="123">
        <f>K191</f>
        <v>0</v>
      </c>
      <c r="L190" s="122">
        <f>L191</f>
        <v>0</v>
      </c>
    </row>
    <row r="191" spans="1:13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132</v>
      </c>
      <c r="H191" s="90">
        <v>158</v>
      </c>
      <c r="I191" s="115">
        <f>SUM(I192:I194)</f>
        <v>0</v>
      </c>
      <c r="J191" s="127">
        <f>SUM(J192:J194)</f>
        <v>0</v>
      </c>
      <c r="K191" s="116">
        <f>SUM(K192:K194)</f>
        <v>0</v>
      </c>
      <c r="L191" s="115">
        <f>SUM(L192:L194)</f>
        <v>0</v>
      </c>
    </row>
    <row r="192" spans="1:13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133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3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134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3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135</v>
      </c>
      <c r="H194" s="90">
        <v>161</v>
      </c>
      <c r="I194" s="119">
        <v>0</v>
      </c>
      <c r="J194" s="119">
        <v>0</v>
      </c>
      <c r="K194" s="119">
        <v>0</v>
      </c>
      <c r="L194" s="139">
        <v>0</v>
      </c>
      <c r="M194"/>
    </row>
    <row r="195" spans="1:13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136</v>
      </c>
      <c r="H195" s="90">
        <v>162</v>
      </c>
      <c r="I195" s="115">
        <f>I196</f>
        <v>0</v>
      </c>
      <c r="J195" s="127">
        <f>J196</f>
        <v>0</v>
      </c>
      <c r="K195" s="116">
        <f>K196</f>
        <v>0</v>
      </c>
      <c r="L195" s="115">
        <f>L196</f>
        <v>0</v>
      </c>
    </row>
    <row r="196" spans="1:13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136</v>
      </c>
      <c r="H196" s="90">
        <v>163</v>
      </c>
      <c r="I196" s="115">
        <f>SUM(I197:I200)</f>
        <v>0</v>
      </c>
      <c r="J196" s="115">
        <f>SUM(J197:J200)</f>
        <v>0</v>
      </c>
      <c r="K196" s="115">
        <f>SUM(K197:K200)</f>
        <v>0</v>
      </c>
      <c r="L196" s="115">
        <f>SUM(L197:L200)</f>
        <v>0</v>
      </c>
    </row>
    <row r="197" spans="1:13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137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3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138</v>
      </c>
      <c r="H198" s="90">
        <v>165</v>
      </c>
      <c r="I198" s="119">
        <v>0</v>
      </c>
      <c r="J198" s="121">
        <v>0</v>
      </c>
      <c r="K198" s="121">
        <v>0</v>
      </c>
      <c r="L198" s="121">
        <v>0</v>
      </c>
    </row>
    <row r="199" spans="1:13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139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3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140</v>
      </c>
      <c r="H200" s="90">
        <v>167</v>
      </c>
      <c r="I200" s="140">
        <v>0</v>
      </c>
      <c r="J200" s="141">
        <v>0</v>
      </c>
      <c r="K200" s="121">
        <v>0</v>
      </c>
      <c r="L200" s="121">
        <v>0</v>
      </c>
      <c r="M200"/>
    </row>
    <row r="201" spans="1:13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141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3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141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3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142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3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143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  <c r="M204"/>
    </row>
    <row r="205" spans="1:13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144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3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145</v>
      </c>
      <c r="H206" s="90">
        <v>173</v>
      </c>
      <c r="I206" s="115">
        <f t="shared" ref="I206:L207" si="19">I207</f>
        <v>0</v>
      </c>
      <c r="J206" s="127">
        <f t="shared" si="19"/>
        <v>0</v>
      </c>
      <c r="K206" s="116">
        <f t="shared" si="19"/>
        <v>0</v>
      </c>
      <c r="L206" s="115">
        <f t="shared" si="19"/>
        <v>0</v>
      </c>
      <c r="M206"/>
    </row>
    <row r="207" spans="1:13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145</v>
      </c>
      <c r="H207" s="90">
        <v>174</v>
      </c>
      <c r="I207" s="116">
        <f t="shared" si="19"/>
        <v>0</v>
      </c>
      <c r="J207" s="116">
        <f t="shared" si="19"/>
        <v>0</v>
      </c>
      <c r="K207" s="116">
        <f t="shared" si="19"/>
        <v>0</v>
      </c>
      <c r="L207" s="116">
        <f t="shared" si="19"/>
        <v>0</v>
      </c>
      <c r="M207"/>
    </row>
    <row r="208" spans="1:13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145</v>
      </c>
      <c r="H208" s="90">
        <v>175</v>
      </c>
      <c r="I208" s="119">
        <v>0</v>
      </c>
      <c r="J208" s="121">
        <v>0</v>
      </c>
      <c r="K208" s="121">
        <v>0</v>
      </c>
      <c r="L208" s="121">
        <v>0</v>
      </c>
      <c r="M208"/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146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  <c r="M209"/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146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  <c r="M210"/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146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  <c r="M211"/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147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  <c r="M212"/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148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149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  <c r="M214"/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150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151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152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  <c r="M217"/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152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  <c r="M218"/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152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  <c r="M219"/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153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153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154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155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  <c r="M223"/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156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3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157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  <c r="M225"/>
    </row>
    <row r="226" spans="1:13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158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3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153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3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159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  <c r="M228"/>
    </row>
    <row r="229" spans="1:13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159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  <c r="M229"/>
    </row>
    <row r="230" spans="1:13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160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  <c r="M230"/>
    </row>
    <row r="231" spans="1:13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160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  <c r="M231"/>
    </row>
    <row r="232" spans="1:13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161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  <c r="M232"/>
    </row>
    <row r="233" spans="1:13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161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  <c r="M233"/>
    </row>
    <row r="234" spans="1:13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161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  <c r="M234"/>
    </row>
    <row r="235" spans="1:13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162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3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163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3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164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  <c r="M237"/>
    </row>
    <row r="238" spans="1:13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165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  <c r="M238"/>
    </row>
    <row r="239" spans="1:13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166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  <c r="M239"/>
    </row>
    <row r="240" spans="1:13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167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3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168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3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168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3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169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3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170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3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171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3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172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3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173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3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174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3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175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3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175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3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176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  <c r="M251"/>
    </row>
    <row r="252" spans="1:13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177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  <c r="M252"/>
    </row>
    <row r="253" spans="1:13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178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  <c r="M253"/>
    </row>
    <row r="254" spans="1:13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178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  <c r="M254"/>
    </row>
    <row r="255" spans="1:13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179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  <c r="M255"/>
    </row>
    <row r="256" spans="1:13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180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  <c r="M256"/>
    </row>
    <row r="257" spans="1:13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181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3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181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3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182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  <c r="M259"/>
    </row>
    <row r="260" spans="1:13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183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  <c r="M260"/>
    </row>
    <row r="261" spans="1:13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184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3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184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3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184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3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185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3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185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3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185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3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186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3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186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3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187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  <c r="M269"/>
    </row>
    <row r="270" spans="1:13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188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  <c r="M270"/>
    </row>
    <row r="271" spans="1:13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189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  <c r="M271"/>
    </row>
    <row r="272" spans="1:13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190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3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168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3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168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3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191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3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170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3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171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3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172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3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173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3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192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3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193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  <c r="M281"/>
    </row>
    <row r="282" spans="1:13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193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  <c r="M282"/>
    </row>
    <row r="283" spans="1:13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194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  <c r="M283"/>
    </row>
    <row r="284" spans="1:13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195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  <c r="M284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196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  <c r="M285"/>
    </row>
    <row r="286" spans="1:13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196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  <c r="M286"/>
    </row>
    <row r="287" spans="1:13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197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  <c r="M287"/>
    </row>
    <row r="288" spans="1:13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198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  <c r="M288"/>
    </row>
    <row r="289" spans="1:13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199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3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199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3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200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  <c r="M291"/>
    </row>
    <row r="292" spans="1:13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201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  <c r="M292"/>
    </row>
    <row r="293" spans="1:13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202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3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202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3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202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3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185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3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185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3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185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3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186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3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186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3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187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  <c r="M301"/>
    </row>
    <row r="302" spans="1:13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188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  <c r="M302"/>
    </row>
    <row r="303" spans="1:13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203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  <c r="M303"/>
    </row>
    <row r="304" spans="1:13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204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  <c r="M304"/>
    </row>
    <row r="305" spans="1:13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190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3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168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3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168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3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191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3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170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3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171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3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172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3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173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3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192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3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205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3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205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3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206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  <c r="M316"/>
    </row>
    <row r="317" spans="1:13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207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3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208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  <c r="M318"/>
    </row>
    <row r="319" spans="1:13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208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  <c r="M319"/>
    </row>
    <row r="320" spans="1:13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209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  <c r="M320"/>
    </row>
    <row r="321" spans="1:13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210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  <c r="M321"/>
    </row>
    <row r="322" spans="1:13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211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3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211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3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212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3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213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3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214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3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214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3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215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3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185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3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185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3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185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3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216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3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216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3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217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  <c r="M334"/>
    </row>
    <row r="335" spans="1:13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218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  <c r="M335"/>
    </row>
    <row r="336" spans="1:13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219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  <c r="M336"/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167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167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168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191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170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171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172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173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192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205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205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206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  <c r="M348"/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207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208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  <c r="M350"/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208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  <c r="M351"/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209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  <c r="M352"/>
    </row>
    <row r="353" spans="1:13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210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  <c r="M353"/>
    </row>
    <row r="354" spans="1:13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211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3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211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3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212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3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220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3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214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3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214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3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214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3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185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3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185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3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185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3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216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3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216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3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217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  <c r="M366"/>
    </row>
    <row r="367" spans="1:13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218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  <c r="M367"/>
    </row>
    <row r="368" spans="1:13">
      <c r="A368" s="102"/>
      <c r="B368" s="102"/>
      <c r="C368" s="103"/>
      <c r="D368" s="104"/>
      <c r="E368" s="105"/>
      <c r="F368" s="106"/>
      <c r="G368" s="107" t="s">
        <v>221</v>
      </c>
      <c r="H368" s="90">
        <v>335</v>
      </c>
      <c r="I368" s="130">
        <f>SUM(I34+I184)</f>
        <v>40000</v>
      </c>
      <c r="J368" s="130">
        <f>SUM(J34+J184)</f>
        <v>40000</v>
      </c>
      <c r="K368" s="130">
        <f>SUM(K34+K184)</f>
        <v>40000</v>
      </c>
      <c r="L368" s="130">
        <f>SUM(L34+L184)</f>
        <v>40000</v>
      </c>
    </row>
    <row r="369" spans="1:12">
      <c r="G369" s="53"/>
      <c r="H369" s="7"/>
      <c r="I369" s="108"/>
      <c r="J369" s="109"/>
      <c r="K369" s="109"/>
      <c r="L369" s="109"/>
    </row>
    <row r="370" spans="1:12">
      <c r="A370" s="150"/>
      <c r="B370" s="150"/>
      <c r="C370" s="150"/>
      <c r="D370" s="455" t="s">
        <v>222</v>
      </c>
      <c r="E370" s="455"/>
      <c r="F370" s="455"/>
      <c r="G370" s="455"/>
      <c r="H370" s="151"/>
      <c r="I370" s="111"/>
      <c r="J370" s="109"/>
      <c r="K370" s="455" t="s">
        <v>223</v>
      </c>
      <c r="L370" s="455"/>
    </row>
    <row r="371" spans="1:12" ht="18.75" customHeight="1">
      <c r="A371" s="147" t="s">
        <v>224</v>
      </c>
      <c r="B371" s="147"/>
      <c r="C371" s="147"/>
      <c r="D371" s="147"/>
      <c r="E371" s="147"/>
      <c r="F371" s="147"/>
      <c r="G371" s="147"/>
      <c r="I371" s="152" t="s">
        <v>225</v>
      </c>
      <c r="K371" s="440" t="s">
        <v>226</v>
      </c>
      <c r="L371" s="440"/>
    </row>
    <row r="372" spans="1:12" ht="15.75" customHeight="1">
      <c r="D372" s="36" t="s">
        <v>495</v>
      </c>
      <c r="F372" s="436"/>
      <c r="I372" s="14"/>
      <c r="K372" s="14"/>
      <c r="L372" s="14"/>
    </row>
    <row r="373" spans="1:12" ht="15.75" customHeight="1">
      <c r="A373" s="437"/>
      <c r="B373" s="437"/>
      <c r="C373" s="437"/>
      <c r="D373" s="455" t="s">
        <v>429</v>
      </c>
      <c r="E373" s="455"/>
      <c r="F373" s="455"/>
      <c r="G373" s="455"/>
      <c r="I373" s="14"/>
      <c r="K373" s="455" t="s">
        <v>228</v>
      </c>
      <c r="L373" s="455"/>
    </row>
    <row r="374" spans="1:12" ht="24.75" customHeight="1">
      <c r="A374" s="456" t="s">
        <v>229</v>
      </c>
      <c r="B374" s="456"/>
      <c r="C374" s="456"/>
      <c r="D374" s="456"/>
      <c r="E374" s="456"/>
      <c r="F374" s="456"/>
      <c r="G374" s="456"/>
      <c r="H374" s="155"/>
      <c r="I374" s="15" t="s">
        <v>225</v>
      </c>
      <c r="K374" s="440" t="s">
        <v>226</v>
      </c>
      <c r="L374" s="440"/>
    </row>
  </sheetData>
  <mergeCells count="30"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G19:K19"/>
    <mergeCell ref="E21:K21"/>
    <mergeCell ref="A22:L22"/>
    <mergeCell ref="A26:I26"/>
    <mergeCell ref="A27:I27"/>
    <mergeCell ref="K31:K32"/>
    <mergeCell ref="L31:L32"/>
    <mergeCell ref="A30:I30"/>
    <mergeCell ref="K373:L373"/>
    <mergeCell ref="K370:L370"/>
    <mergeCell ref="A374:G374"/>
    <mergeCell ref="K374:L374"/>
    <mergeCell ref="A31:F32"/>
    <mergeCell ref="G31:G32"/>
    <mergeCell ref="H31:H32"/>
    <mergeCell ref="I31:J31"/>
    <mergeCell ref="D370:G370"/>
    <mergeCell ref="D373:G373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S374"/>
  <sheetViews>
    <sheetView zoomScaleNormal="100" workbookViewId="0">
      <selection activeCell="A15" sqref="A15:XFD15"/>
    </sheetView>
  </sheetViews>
  <sheetFormatPr defaultRowHeight="15"/>
  <cols>
    <col min="1" max="4" width="2" style="36" customWidth="1"/>
    <col min="5" max="5" width="2.140625" style="36" customWidth="1"/>
    <col min="6" max="6" width="3" style="155" customWidth="1"/>
    <col min="7" max="7" width="34.85546875" style="36" customWidth="1"/>
    <col min="8" max="8" width="3.85546875" style="36" customWidth="1"/>
    <col min="9" max="9" width="10" style="36" customWidth="1"/>
    <col min="10" max="10" width="11.140625" style="36" customWidth="1"/>
    <col min="11" max="11" width="11" style="36" customWidth="1"/>
    <col min="12" max="12" width="10.5703125" style="36" customWidth="1"/>
    <col min="13" max="13" width="0.140625" style="36" hidden="1" customWidth="1"/>
    <col min="14" max="14" width="6.140625" style="36" hidden="1" customWidth="1"/>
    <col min="15" max="15" width="5.5703125" style="36" hidden="1" customWidth="1"/>
    <col min="16" max="16" width="9.140625" style="22" customWidth="1"/>
  </cols>
  <sheetData>
    <row r="1" spans="1:15">
      <c r="G1" s="1"/>
      <c r="H1" s="3"/>
      <c r="I1" s="21"/>
      <c r="J1" s="149" t="s">
        <v>0</v>
      </c>
      <c r="K1" s="149"/>
      <c r="L1" s="149"/>
      <c r="M1" s="16"/>
      <c r="N1" s="149"/>
      <c r="O1" s="149"/>
    </row>
    <row r="2" spans="1:15">
      <c r="H2" s="3"/>
      <c r="I2" s="22"/>
      <c r="J2" s="149" t="s">
        <v>1</v>
      </c>
      <c r="K2" s="149"/>
      <c r="L2" s="149"/>
      <c r="M2" s="16"/>
      <c r="N2" s="149"/>
      <c r="O2" s="149"/>
    </row>
    <row r="3" spans="1:15">
      <c r="H3" s="23"/>
      <c r="I3" s="3"/>
      <c r="J3" s="149" t="s">
        <v>2</v>
      </c>
      <c r="K3" s="149"/>
      <c r="L3" s="149"/>
      <c r="M3" s="16"/>
      <c r="N3" s="149"/>
      <c r="O3" s="149"/>
    </row>
    <row r="4" spans="1:15">
      <c r="G4" s="4" t="s">
        <v>3</v>
      </c>
      <c r="H4" s="3"/>
      <c r="I4" s="22"/>
      <c r="J4" s="149" t="s">
        <v>4</v>
      </c>
      <c r="K4" s="149"/>
      <c r="L4" s="149"/>
      <c r="M4" s="16"/>
      <c r="N4" s="149"/>
      <c r="O4" s="149"/>
    </row>
    <row r="5" spans="1:15">
      <c r="H5" s="3"/>
      <c r="I5" s="22"/>
      <c r="J5" s="149" t="s">
        <v>5</v>
      </c>
      <c r="K5" s="149"/>
      <c r="L5" s="149"/>
      <c r="M5" s="16"/>
      <c r="N5" s="149"/>
      <c r="O5" s="149"/>
    </row>
    <row r="6" spans="1:15" ht="6" customHeight="1">
      <c r="H6" s="3"/>
      <c r="I6" s="22"/>
      <c r="J6" s="149"/>
      <c r="K6" s="149"/>
      <c r="L6" s="149"/>
      <c r="M6" s="16"/>
      <c r="N6" s="149"/>
      <c r="O6" s="149"/>
    </row>
    <row r="7" spans="1:15" ht="30" customHeight="1">
      <c r="A7" s="458" t="s">
        <v>496</v>
      </c>
      <c r="B7" s="459"/>
      <c r="C7" s="459"/>
      <c r="D7" s="459"/>
      <c r="E7" s="459"/>
      <c r="F7" s="459"/>
      <c r="G7" s="459"/>
      <c r="H7" s="459"/>
      <c r="I7" s="459"/>
      <c r="J7" s="459"/>
      <c r="K7" s="459"/>
      <c r="L7" s="459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460" t="s">
        <v>6</v>
      </c>
      <c r="B9" s="460"/>
      <c r="C9" s="460"/>
      <c r="D9" s="460"/>
      <c r="E9" s="460"/>
      <c r="F9" s="460"/>
      <c r="G9" s="460"/>
      <c r="H9" s="460"/>
      <c r="I9" s="460"/>
      <c r="J9" s="460"/>
      <c r="K9" s="460"/>
      <c r="L9" s="460"/>
      <c r="M9" s="16"/>
    </row>
    <row r="10" spans="1:15">
      <c r="A10" s="461" t="s">
        <v>7</v>
      </c>
      <c r="B10" s="461"/>
      <c r="C10" s="461"/>
      <c r="D10" s="461"/>
      <c r="E10" s="461"/>
      <c r="F10" s="461"/>
      <c r="G10" s="461"/>
      <c r="H10" s="461"/>
      <c r="I10" s="461"/>
      <c r="J10" s="461"/>
      <c r="K10" s="461"/>
      <c r="L10" s="461"/>
      <c r="M10" s="16"/>
    </row>
    <row r="11" spans="1:15" ht="7.5" customHeight="1">
      <c r="A11" s="28"/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6"/>
    </row>
    <row r="12" spans="1:15" ht="15.75" customHeight="1">
      <c r="A12" s="28"/>
      <c r="B12" s="149"/>
      <c r="C12" s="149"/>
      <c r="D12" s="149"/>
      <c r="E12" s="149"/>
      <c r="F12" s="149"/>
      <c r="G12" s="466" t="s">
        <v>8</v>
      </c>
      <c r="H12" s="466"/>
      <c r="I12" s="466"/>
      <c r="J12" s="466"/>
      <c r="K12" s="466"/>
      <c r="L12" s="149"/>
      <c r="M12" s="16"/>
    </row>
    <row r="13" spans="1:15" ht="15.75" customHeight="1">
      <c r="A13" s="467" t="s">
        <v>9</v>
      </c>
      <c r="B13" s="467"/>
      <c r="C13" s="467"/>
      <c r="D13" s="467"/>
      <c r="E13" s="467"/>
      <c r="F13" s="467"/>
      <c r="G13" s="467"/>
      <c r="H13" s="467"/>
      <c r="I13" s="467"/>
      <c r="J13" s="467"/>
      <c r="K13" s="467"/>
      <c r="L13" s="467"/>
      <c r="M13" s="16"/>
    </row>
    <row r="14" spans="1:15" ht="12" customHeight="1">
      <c r="G14" s="468" t="s">
        <v>232</v>
      </c>
      <c r="H14" s="468"/>
      <c r="I14" s="468"/>
      <c r="J14" s="468"/>
      <c r="K14" s="468"/>
      <c r="M14" s="16"/>
    </row>
    <row r="15" spans="1:15">
      <c r="F15" s="436"/>
      <c r="G15" s="469" t="s">
        <v>503</v>
      </c>
      <c r="H15" s="461"/>
      <c r="I15" s="461"/>
      <c r="J15" s="461"/>
      <c r="K15" s="461"/>
    </row>
    <row r="16" spans="1:15" ht="15.75" customHeight="1">
      <c r="B16" s="467" t="s">
        <v>12</v>
      </c>
      <c r="C16" s="467"/>
      <c r="D16" s="467"/>
      <c r="E16" s="467"/>
      <c r="F16" s="467"/>
      <c r="G16" s="467"/>
      <c r="H16" s="467"/>
      <c r="I16" s="467"/>
      <c r="J16" s="467"/>
      <c r="K16" s="467"/>
      <c r="L16" s="467"/>
    </row>
    <row r="17" spans="1:13" ht="7.5" customHeight="1"/>
    <row r="18" spans="1:13">
      <c r="G18" s="470" t="s">
        <v>499</v>
      </c>
      <c r="H18" s="468"/>
      <c r="I18" s="468"/>
      <c r="J18" s="468"/>
      <c r="K18" s="468"/>
    </row>
    <row r="19" spans="1:13">
      <c r="G19" s="471" t="s">
        <v>13</v>
      </c>
      <c r="H19" s="471"/>
      <c r="I19" s="471"/>
      <c r="J19" s="471"/>
      <c r="K19" s="471"/>
    </row>
    <row r="20" spans="1:13" ht="6.75" customHeight="1">
      <c r="G20" s="149"/>
      <c r="H20" s="149"/>
      <c r="I20" s="149"/>
      <c r="J20" s="149"/>
      <c r="K20" s="149"/>
    </row>
    <row r="21" spans="1:13">
      <c r="B21" s="22"/>
      <c r="C21" s="22"/>
      <c r="D21" s="22"/>
      <c r="E21" s="472" t="s">
        <v>238</v>
      </c>
      <c r="F21" s="472"/>
      <c r="G21" s="472"/>
      <c r="H21" s="472"/>
      <c r="I21" s="472"/>
      <c r="J21" s="472"/>
      <c r="K21" s="472"/>
      <c r="L21" s="22"/>
    </row>
    <row r="22" spans="1:13" ht="15" customHeight="1">
      <c r="A22" s="473" t="s">
        <v>14</v>
      </c>
      <c r="B22" s="473"/>
      <c r="C22" s="473"/>
      <c r="D22" s="473"/>
      <c r="E22" s="473"/>
      <c r="F22" s="473"/>
      <c r="G22" s="473"/>
      <c r="H22" s="473"/>
      <c r="I22" s="473"/>
      <c r="J22" s="473"/>
      <c r="K22" s="473"/>
      <c r="L22" s="473"/>
      <c r="M22" s="30"/>
    </row>
    <row r="23" spans="1:13">
      <c r="F23" s="36"/>
      <c r="J23" s="5"/>
      <c r="K23" s="13"/>
      <c r="L23" s="6" t="s">
        <v>15</v>
      </c>
      <c r="M23" s="30"/>
    </row>
    <row r="24" spans="1:13">
      <c r="F24" s="36"/>
      <c r="J24" s="31" t="s">
        <v>16</v>
      </c>
      <c r="K24" s="23"/>
      <c r="L24" s="32"/>
      <c r="M24" s="30"/>
    </row>
    <row r="25" spans="1:13">
      <c r="E25" s="149"/>
      <c r="F25" s="153"/>
      <c r="I25" s="34"/>
      <c r="J25" s="34"/>
      <c r="K25" s="35" t="s">
        <v>17</v>
      </c>
      <c r="L25" s="32"/>
      <c r="M25" s="30"/>
    </row>
    <row r="26" spans="1:13">
      <c r="A26" s="439" t="s">
        <v>242</v>
      </c>
      <c r="B26" s="439"/>
      <c r="C26" s="439"/>
      <c r="D26" s="439"/>
      <c r="E26" s="439"/>
      <c r="F26" s="439"/>
      <c r="G26" s="439"/>
      <c r="H26" s="439"/>
      <c r="I26" s="439"/>
      <c r="K26" s="35" t="s">
        <v>18</v>
      </c>
      <c r="L26" s="37" t="s">
        <v>19</v>
      </c>
      <c r="M26" s="30"/>
    </row>
    <row r="27" spans="1:13" ht="29.1" customHeight="1">
      <c r="A27" s="439" t="s">
        <v>241</v>
      </c>
      <c r="B27" s="439"/>
      <c r="C27" s="439"/>
      <c r="D27" s="439"/>
      <c r="E27" s="439"/>
      <c r="F27" s="439"/>
      <c r="G27" s="439"/>
      <c r="H27" s="439"/>
      <c r="I27" s="439"/>
      <c r="J27" s="154" t="s">
        <v>21</v>
      </c>
      <c r="K27" s="113" t="s">
        <v>235</v>
      </c>
      <c r="L27" s="32"/>
      <c r="M27" s="30"/>
    </row>
    <row r="28" spans="1:13">
      <c r="F28" s="36"/>
      <c r="G28" s="39" t="s">
        <v>22</v>
      </c>
      <c r="H28" s="102" t="s">
        <v>231</v>
      </c>
      <c r="I28" s="103"/>
      <c r="J28" s="42"/>
      <c r="K28" s="32"/>
      <c r="L28" s="32"/>
      <c r="M28" s="30"/>
    </row>
    <row r="29" spans="1:13">
      <c r="F29" s="36"/>
      <c r="G29" s="465" t="s">
        <v>23</v>
      </c>
      <c r="H29" s="465"/>
      <c r="I29" s="114" t="s">
        <v>234</v>
      </c>
      <c r="J29" s="43" t="s">
        <v>233</v>
      </c>
      <c r="K29" s="32" t="s">
        <v>233</v>
      </c>
      <c r="L29" s="32" t="s">
        <v>240</v>
      </c>
      <c r="M29" s="30"/>
    </row>
    <row r="30" spans="1:13">
      <c r="A30" s="457" t="s">
        <v>230</v>
      </c>
      <c r="B30" s="457"/>
      <c r="C30" s="457"/>
      <c r="D30" s="457"/>
      <c r="E30" s="457"/>
      <c r="F30" s="457"/>
      <c r="G30" s="457"/>
      <c r="H30" s="457"/>
      <c r="I30" s="457"/>
      <c r="J30" s="44"/>
      <c r="K30" s="44"/>
      <c r="L30" s="45" t="s">
        <v>24</v>
      </c>
      <c r="M30" s="46"/>
    </row>
    <row r="31" spans="1:13" ht="27" customHeight="1">
      <c r="A31" s="441" t="s">
        <v>25</v>
      </c>
      <c r="B31" s="442"/>
      <c r="C31" s="442"/>
      <c r="D31" s="442"/>
      <c r="E31" s="442"/>
      <c r="F31" s="442"/>
      <c r="G31" s="445" t="s">
        <v>26</v>
      </c>
      <c r="H31" s="447" t="s">
        <v>27</v>
      </c>
      <c r="I31" s="449" t="s">
        <v>28</v>
      </c>
      <c r="J31" s="450"/>
      <c r="K31" s="451" t="s">
        <v>29</v>
      </c>
      <c r="L31" s="453" t="s">
        <v>30</v>
      </c>
      <c r="M31" s="46"/>
    </row>
    <row r="32" spans="1:13" ht="58.5" customHeight="1">
      <c r="A32" s="443"/>
      <c r="B32" s="444"/>
      <c r="C32" s="444"/>
      <c r="D32" s="444"/>
      <c r="E32" s="444"/>
      <c r="F32" s="444"/>
      <c r="G32" s="446"/>
      <c r="H32" s="448"/>
      <c r="I32" s="47" t="s">
        <v>31</v>
      </c>
      <c r="J32" s="48" t="s">
        <v>32</v>
      </c>
      <c r="K32" s="452"/>
      <c r="L32" s="454"/>
    </row>
    <row r="33" spans="1:15">
      <c r="A33" s="462" t="s">
        <v>33</v>
      </c>
      <c r="B33" s="463"/>
      <c r="C33" s="463"/>
      <c r="D33" s="463"/>
      <c r="E33" s="463"/>
      <c r="F33" s="464"/>
      <c r="G33" s="7">
        <v>2</v>
      </c>
      <c r="H33" s="8">
        <v>3</v>
      </c>
      <c r="I33" s="9" t="s">
        <v>34</v>
      </c>
      <c r="J33" s="10" t="s">
        <v>35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36</v>
      </c>
      <c r="H34" s="7">
        <v>1</v>
      </c>
      <c r="I34" s="115">
        <f>SUM(I35+I46+I65+I86+I93+I113+I139+I158+I168)</f>
        <v>21500</v>
      </c>
      <c r="J34" s="115">
        <f>SUM(J35+J46+J65+J86+J93+J113+J139+J158+J168)</f>
        <v>21500</v>
      </c>
      <c r="K34" s="116">
        <f>SUM(K35+K46+K65+K86+K93+K113+K139+K158+K168)</f>
        <v>21499.59</v>
      </c>
      <c r="L34" s="115">
        <f>SUM(L35+L46+L65+L86+L93+L113+L139+L158+L168)</f>
        <v>21499.59</v>
      </c>
      <c r="M34" s="53"/>
      <c r="N34" s="53"/>
      <c r="O34" s="53"/>
    </row>
    <row r="35" spans="1:15" ht="17.25" hidden="1" customHeight="1">
      <c r="A35" s="49">
        <v>2</v>
      </c>
      <c r="B35" s="54">
        <v>1</v>
      </c>
      <c r="C35" s="55"/>
      <c r="D35" s="56"/>
      <c r="E35" s="57"/>
      <c r="F35" s="58"/>
      <c r="G35" s="59" t="s">
        <v>37</v>
      </c>
      <c r="H35" s="7">
        <v>2</v>
      </c>
      <c r="I35" s="115">
        <f>SUM(I36+I42)</f>
        <v>0</v>
      </c>
      <c r="J35" s="115">
        <f>SUM(J36+J42)</f>
        <v>0</v>
      </c>
      <c r="K35" s="117">
        <f>SUM(K36+K42)</f>
        <v>0</v>
      </c>
      <c r="L35" s="118">
        <f>SUM(L36+L42)</f>
        <v>0</v>
      </c>
      <c r="M35"/>
    </row>
    <row r="36" spans="1:15" hidden="1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38</v>
      </c>
      <c r="H36" s="7">
        <v>3</v>
      </c>
      <c r="I36" s="115">
        <f>SUM(I37)</f>
        <v>0</v>
      </c>
      <c r="J36" s="115">
        <f>SUM(J37)</f>
        <v>0</v>
      </c>
      <c r="K36" s="116">
        <f>SUM(K37)</f>
        <v>0</v>
      </c>
      <c r="L36" s="115">
        <f>SUM(L37)</f>
        <v>0</v>
      </c>
    </row>
    <row r="37" spans="1:15" hidden="1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38</v>
      </c>
      <c r="H37" s="7">
        <v>4</v>
      </c>
      <c r="I37" s="115">
        <f>SUM(I38+I40)</f>
        <v>0</v>
      </c>
      <c r="J37" s="115">
        <f t="shared" ref="J37:L38" si="0">SUM(J38)</f>
        <v>0</v>
      </c>
      <c r="K37" s="115">
        <f t="shared" si="0"/>
        <v>0</v>
      </c>
      <c r="L37" s="115">
        <f t="shared" si="0"/>
        <v>0</v>
      </c>
    </row>
    <row r="38" spans="1:15" hidden="1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39</v>
      </c>
      <c r="H38" s="7">
        <v>5</v>
      </c>
      <c r="I38" s="116">
        <f>SUM(I39)</f>
        <v>0</v>
      </c>
      <c r="J38" s="116">
        <f t="shared" si="0"/>
        <v>0</v>
      </c>
      <c r="K38" s="116">
        <f t="shared" si="0"/>
        <v>0</v>
      </c>
      <c r="L38" s="116">
        <f t="shared" si="0"/>
        <v>0</v>
      </c>
    </row>
    <row r="39" spans="1:15" hidden="1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39</v>
      </c>
      <c r="H39" s="7">
        <v>6</v>
      </c>
      <c r="I39" s="119">
        <v>0</v>
      </c>
      <c r="J39" s="120">
        <v>0</v>
      </c>
      <c r="K39" s="120">
        <v>0</v>
      </c>
      <c r="L39" s="120">
        <v>0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40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40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 hidden="1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41</v>
      </c>
      <c r="H42" s="7">
        <v>9</v>
      </c>
      <c r="I42" s="116">
        <f t="shared" ref="I42:L44" si="1">I43</f>
        <v>0</v>
      </c>
      <c r="J42" s="115">
        <f t="shared" si="1"/>
        <v>0</v>
      </c>
      <c r="K42" s="116">
        <f t="shared" si="1"/>
        <v>0</v>
      </c>
      <c r="L42" s="115">
        <f t="shared" si="1"/>
        <v>0</v>
      </c>
    </row>
    <row r="43" spans="1:15" hidden="1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41</v>
      </c>
      <c r="H43" s="7">
        <v>10</v>
      </c>
      <c r="I43" s="116">
        <f t="shared" si="1"/>
        <v>0</v>
      </c>
      <c r="J43" s="115">
        <f t="shared" si="1"/>
        <v>0</v>
      </c>
      <c r="K43" s="115">
        <f t="shared" si="1"/>
        <v>0</v>
      </c>
      <c r="L43" s="115">
        <f t="shared" si="1"/>
        <v>0</v>
      </c>
    </row>
    <row r="44" spans="1:15" hidden="1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41</v>
      </c>
      <c r="H44" s="7">
        <v>11</v>
      </c>
      <c r="I44" s="115">
        <f t="shared" si="1"/>
        <v>0</v>
      </c>
      <c r="J44" s="115">
        <f t="shared" si="1"/>
        <v>0</v>
      </c>
      <c r="K44" s="115">
        <f t="shared" si="1"/>
        <v>0</v>
      </c>
      <c r="L44" s="115">
        <f t="shared" si="1"/>
        <v>0</v>
      </c>
    </row>
    <row r="45" spans="1:15" hidden="1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41</v>
      </c>
      <c r="H45" s="7">
        <v>12</v>
      </c>
      <c r="I45" s="121">
        <v>0</v>
      </c>
      <c r="J45" s="120">
        <v>0</v>
      </c>
      <c r="K45" s="120">
        <v>0</v>
      </c>
      <c r="L45" s="120">
        <v>0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42</v>
      </c>
      <c r="H46" s="7">
        <v>13</v>
      </c>
      <c r="I46" s="122">
        <f t="shared" ref="I46:L48" si="2">I47</f>
        <v>21500</v>
      </c>
      <c r="J46" s="123">
        <f t="shared" si="2"/>
        <v>21500</v>
      </c>
      <c r="K46" s="122">
        <f t="shared" si="2"/>
        <v>21499.59</v>
      </c>
      <c r="L46" s="122">
        <f t="shared" si="2"/>
        <v>21499.59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42</v>
      </c>
      <c r="H47" s="7">
        <v>14</v>
      </c>
      <c r="I47" s="115">
        <f t="shared" si="2"/>
        <v>21500</v>
      </c>
      <c r="J47" s="116">
        <f t="shared" si="2"/>
        <v>21500</v>
      </c>
      <c r="K47" s="115">
        <f t="shared" si="2"/>
        <v>21499.59</v>
      </c>
      <c r="L47" s="116">
        <f t="shared" si="2"/>
        <v>21499.59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42</v>
      </c>
      <c r="H48" s="7">
        <v>15</v>
      </c>
      <c r="I48" s="115">
        <f t="shared" si="2"/>
        <v>21500</v>
      </c>
      <c r="J48" s="116">
        <f t="shared" si="2"/>
        <v>21500</v>
      </c>
      <c r="K48" s="118">
        <f t="shared" si="2"/>
        <v>21499.59</v>
      </c>
      <c r="L48" s="118">
        <f t="shared" si="2"/>
        <v>21499.59</v>
      </c>
    </row>
    <row r="49" spans="1:13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42</v>
      </c>
      <c r="H49" s="7">
        <v>16</v>
      </c>
      <c r="I49" s="124">
        <f>SUM(I50:I64)</f>
        <v>21500</v>
      </c>
      <c r="J49" s="124">
        <f>SUM(J50:J64)</f>
        <v>21500</v>
      </c>
      <c r="K49" s="125">
        <f>SUM(K50:K64)</f>
        <v>21499.59</v>
      </c>
      <c r="L49" s="125">
        <f>SUM(L50:L64)</f>
        <v>21499.59</v>
      </c>
    </row>
    <row r="50" spans="1:13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43</v>
      </c>
      <c r="H50" s="7">
        <v>17</v>
      </c>
      <c r="I50" s="120">
        <v>0</v>
      </c>
      <c r="J50" s="120">
        <v>0</v>
      </c>
      <c r="K50" s="120">
        <v>0</v>
      </c>
      <c r="L50" s="120">
        <v>0</v>
      </c>
    </row>
    <row r="51" spans="1:13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44</v>
      </c>
      <c r="H51" s="7">
        <v>18</v>
      </c>
      <c r="I51" s="120">
        <v>0</v>
      </c>
      <c r="J51" s="120">
        <v>0</v>
      </c>
      <c r="K51" s="120">
        <v>0</v>
      </c>
      <c r="L51" s="120">
        <v>0</v>
      </c>
      <c r="M51"/>
    </row>
    <row r="52" spans="1:13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45</v>
      </c>
      <c r="H52" s="7">
        <v>19</v>
      </c>
      <c r="I52" s="120">
        <v>0</v>
      </c>
      <c r="J52" s="120">
        <v>0</v>
      </c>
      <c r="K52" s="120">
        <v>0</v>
      </c>
      <c r="L52" s="120">
        <v>0</v>
      </c>
      <c r="M52"/>
    </row>
    <row r="53" spans="1:13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46</v>
      </c>
      <c r="H53" s="7">
        <v>20</v>
      </c>
      <c r="I53" s="120">
        <v>0</v>
      </c>
      <c r="J53" s="120">
        <v>0</v>
      </c>
      <c r="K53" s="120">
        <v>0</v>
      </c>
      <c r="L53" s="120">
        <v>0</v>
      </c>
      <c r="M53"/>
    </row>
    <row r="54" spans="1:13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47</v>
      </c>
      <c r="H54" s="7">
        <v>21</v>
      </c>
      <c r="I54" s="120">
        <v>0</v>
      </c>
      <c r="J54" s="120">
        <v>0</v>
      </c>
      <c r="K54" s="120">
        <v>0</v>
      </c>
      <c r="L54" s="120">
        <v>0</v>
      </c>
      <c r="M54"/>
    </row>
    <row r="55" spans="1:13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48</v>
      </c>
      <c r="H55" s="7">
        <v>22</v>
      </c>
      <c r="I55" s="121">
        <v>0</v>
      </c>
      <c r="J55" s="120">
        <v>0</v>
      </c>
      <c r="K55" s="120">
        <v>0</v>
      </c>
      <c r="L55" s="120">
        <v>0</v>
      </c>
    </row>
    <row r="56" spans="1:13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49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  <c r="M56"/>
    </row>
    <row r="57" spans="1:13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50</v>
      </c>
      <c r="H57" s="7">
        <v>24</v>
      </c>
      <c r="I57" s="121">
        <v>0</v>
      </c>
      <c r="J57" s="121">
        <v>0</v>
      </c>
      <c r="K57" s="121">
        <v>0</v>
      </c>
      <c r="L57" s="121">
        <v>0</v>
      </c>
      <c r="M57"/>
    </row>
    <row r="58" spans="1:13" ht="25.5" hidden="1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51</v>
      </c>
      <c r="H58" s="7">
        <v>25</v>
      </c>
      <c r="I58" s="121">
        <v>0</v>
      </c>
      <c r="J58" s="120">
        <v>0</v>
      </c>
      <c r="K58" s="120">
        <v>0</v>
      </c>
      <c r="L58" s="120">
        <v>0</v>
      </c>
      <c r="M58"/>
    </row>
    <row r="59" spans="1:13" hidden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52</v>
      </c>
      <c r="H59" s="7">
        <v>26</v>
      </c>
      <c r="I59" s="121">
        <v>0</v>
      </c>
      <c r="J59" s="120">
        <v>0</v>
      </c>
      <c r="K59" s="120">
        <v>0</v>
      </c>
      <c r="L59" s="120">
        <v>0</v>
      </c>
    </row>
    <row r="60" spans="1:13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53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  <c r="M60"/>
    </row>
    <row r="61" spans="1:13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54</v>
      </c>
      <c r="H61" s="7">
        <v>28</v>
      </c>
      <c r="I61" s="121">
        <v>0</v>
      </c>
      <c r="J61" s="120">
        <v>0</v>
      </c>
      <c r="K61" s="120">
        <v>0</v>
      </c>
      <c r="L61" s="120">
        <v>0</v>
      </c>
    </row>
    <row r="62" spans="1:13" ht="25.5" hidden="1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55</v>
      </c>
      <c r="H62" s="7">
        <v>29</v>
      </c>
      <c r="I62" s="121">
        <v>0</v>
      </c>
      <c r="J62" s="120">
        <v>0</v>
      </c>
      <c r="K62" s="120">
        <v>0</v>
      </c>
      <c r="L62" s="120">
        <v>0</v>
      </c>
      <c r="M62"/>
    </row>
    <row r="63" spans="1:13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56</v>
      </c>
      <c r="H63" s="7">
        <v>30</v>
      </c>
      <c r="I63" s="121">
        <v>0</v>
      </c>
      <c r="J63" s="120">
        <v>0</v>
      </c>
      <c r="K63" s="120">
        <v>0</v>
      </c>
      <c r="L63" s="120">
        <v>0</v>
      </c>
    </row>
    <row r="64" spans="1:13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57</v>
      </c>
      <c r="H64" s="7">
        <v>31</v>
      </c>
      <c r="I64" s="121">
        <v>21500</v>
      </c>
      <c r="J64" s="120">
        <v>21500</v>
      </c>
      <c r="K64" s="120">
        <v>21499.59</v>
      </c>
      <c r="L64" s="120">
        <v>21499.59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58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59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60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60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61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62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  <c r="M70"/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63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64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  <c r="M72"/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64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  <c r="M73"/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61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62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  <c r="M75"/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63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65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  <c r="M77"/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66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  <c r="M78"/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67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68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69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70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70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70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70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71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72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72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72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73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74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75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76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77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77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77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78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  <c r="M97"/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79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  <c r="M98"/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80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80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80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81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  <c r="M102"/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82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  <c r="M103"/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83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  <c r="M104"/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84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  <c r="M105"/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84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  <c r="M106"/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84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  <c r="M107"/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85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M108"/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86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  <c r="M109"/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86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  <c r="M110"/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86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  <c r="M111"/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87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3" hidden="1">
      <c r="A113" s="83">
        <v>2</v>
      </c>
      <c r="B113" s="49">
        <v>6</v>
      </c>
      <c r="C113" s="50"/>
      <c r="D113" s="51"/>
      <c r="E113" s="49"/>
      <c r="F113" s="85"/>
      <c r="G113" s="88" t="s">
        <v>88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3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89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3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89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3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89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3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90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3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91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3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92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  <c r="M119"/>
    </row>
    <row r="120" spans="1:13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92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  <c r="M120"/>
    </row>
    <row r="121" spans="1:13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92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  <c r="M121"/>
    </row>
    <row r="122" spans="1:13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92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  <c r="M122"/>
    </row>
    <row r="123" spans="1:13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93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  <c r="M123"/>
    </row>
    <row r="124" spans="1:13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93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  <c r="M124"/>
    </row>
    <row r="125" spans="1:13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93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  <c r="M125"/>
    </row>
    <row r="126" spans="1:13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93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  <c r="M126"/>
    </row>
    <row r="127" spans="1:13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94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  <c r="M127"/>
    </row>
    <row r="128" spans="1:13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94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  <c r="M128"/>
    </row>
    <row r="129" spans="1:13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94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  <c r="M129"/>
    </row>
    <row r="130" spans="1:13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94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  <c r="M130"/>
    </row>
    <row r="131" spans="1:13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95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  <c r="M131"/>
    </row>
    <row r="132" spans="1:13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95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  <c r="M132"/>
    </row>
    <row r="133" spans="1:13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95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  <c r="M133"/>
    </row>
    <row r="134" spans="1:13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96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  <c r="M134"/>
    </row>
    <row r="135" spans="1:13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97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  <c r="M135"/>
    </row>
    <row r="136" spans="1:13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97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  <c r="M136"/>
    </row>
    <row r="137" spans="1:13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97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  <c r="M137"/>
    </row>
    <row r="138" spans="1:13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97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  <c r="M138"/>
    </row>
    <row r="139" spans="1:13" hidden="1">
      <c r="A139" s="83">
        <v>2</v>
      </c>
      <c r="B139" s="49">
        <v>7</v>
      </c>
      <c r="C139" s="49"/>
      <c r="D139" s="50"/>
      <c r="E139" s="50"/>
      <c r="F139" s="52"/>
      <c r="G139" s="51" t="s">
        <v>98</v>
      </c>
      <c r="H139" s="90">
        <v>106</v>
      </c>
      <c r="I139" s="116">
        <f>SUM(I140+I145+I153)</f>
        <v>0</v>
      </c>
      <c r="J139" s="127">
        <f>SUM(J140+J145+J153)</f>
        <v>0</v>
      </c>
      <c r="K139" s="116">
        <f>SUM(K140+K145+K153)</f>
        <v>0</v>
      </c>
      <c r="L139" s="115">
        <f>SUM(L140+L145+L153)</f>
        <v>0</v>
      </c>
    </row>
    <row r="140" spans="1:13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99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3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99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3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99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3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100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3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101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3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102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  <c r="M145"/>
    </row>
    <row r="146" spans="1:13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103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  <c r="M146"/>
    </row>
    <row r="147" spans="1:13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103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  <c r="M147"/>
    </row>
    <row r="148" spans="1:13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104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3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105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3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106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3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106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3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106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3" hidden="1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107</v>
      </c>
      <c r="H153" s="90">
        <v>120</v>
      </c>
      <c r="I153" s="116">
        <f t="shared" ref="I153:L154" si="15">I154</f>
        <v>0</v>
      </c>
      <c r="J153" s="127">
        <f t="shared" si="15"/>
        <v>0</v>
      </c>
      <c r="K153" s="116">
        <f t="shared" si="15"/>
        <v>0</v>
      </c>
      <c r="L153" s="115">
        <f t="shared" si="15"/>
        <v>0</v>
      </c>
    </row>
    <row r="154" spans="1:13" hidden="1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107</v>
      </c>
      <c r="H154" s="90">
        <v>121</v>
      </c>
      <c r="I154" s="125">
        <f t="shared" si="15"/>
        <v>0</v>
      </c>
      <c r="J154" s="133">
        <f t="shared" si="15"/>
        <v>0</v>
      </c>
      <c r="K154" s="125">
        <f t="shared" si="15"/>
        <v>0</v>
      </c>
      <c r="L154" s="124">
        <f t="shared" si="15"/>
        <v>0</v>
      </c>
    </row>
    <row r="155" spans="1:13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107</v>
      </c>
      <c r="H155" s="90">
        <v>122</v>
      </c>
      <c r="I155" s="116">
        <f>SUM(I156:I157)</f>
        <v>0</v>
      </c>
      <c r="J155" s="127">
        <f>SUM(J156:J157)</f>
        <v>0</v>
      </c>
      <c r="K155" s="116">
        <f>SUM(K156:K157)</f>
        <v>0</v>
      </c>
      <c r="L155" s="115">
        <f>SUM(L156:L157)</f>
        <v>0</v>
      </c>
    </row>
    <row r="156" spans="1:13" hidden="1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108</v>
      </c>
      <c r="H156" s="90">
        <v>123</v>
      </c>
      <c r="I156" s="135">
        <v>0</v>
      </c>
      <c r="J156" s="135">
        <v>0</v>
      </c>
      <c r="K156" s="135">
        <v>0</v>
      </c>
      <c r="L156" s="135">
        <v>0</v>
      </c>
    </row>
    <row r="157" spans="1:13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109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3" hidden="1">
      <c r="A158" s="83">
        <v>2</v>
      </c>
      <c r="B158" s="83">
        <v>8</v>
      </c>
      <c r="C158" s="49"/>
      <c r="D158" s="66"/>
      <c r="E158" s="54"/>
      <c r="F158" s="92"/>
      <c r="G158" s="59" t="s">
        <v>110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3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110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3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111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111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112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113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  <c r="M163"/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114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115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115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115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116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  <c r="M168"/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117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117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  <c r="M170"/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117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  <c r="M171"/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117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  <c r="M172"/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118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  <c r="M173"/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119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  <c r="M174"/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119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  <c r="M175"/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120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  <c r="M176"/>
    </row>
    <row r="177" spans="1:13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121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  <c r="M177"/>
    </row>
    <row r="178" spans="1:13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122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  <c r="M178"/>
    </row>
    <row r="179" spans="1:13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123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  <c r="M179"/>
    </row>
    <row r="180" spans="1:13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124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  <c r="M180"/>
    </row>
    <row r="181" spans="1:13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125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  <c r="M181"/>
    </row>
    <row r="182" spans="1:13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126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  <c r="M182"/>
    </row>
    <row r="183" spans="1:13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127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  <c r="M183"/>
    </row>
    <row r="184" spans="1:13" ht="76.5" customHeight="1">
      <c r="A184" s="49">
        <v>3</v>
      </c>
      <c r="B184" s="51"/>
      <c r="C184" s="49"/>
      <c r="D184" s="50"/>
      <c r="E184" s="50"/>
      <c r="F184" s="52"/>
      <c r="G184" s="88" t="s">
        <v>128</v>
      </c>
      <c r="H184" s="90">
        <v>151</v>
      </c>
      <c r="I184" s="115">
        <f>SUM(I185+I238+I303)</f>
        <v>584500</v>
      </c>
      <c r="J184" s="127">
        <f>SUM(J185+J238+J303)</f>
        <v>584500</v>
      </c>
      <c r="K184" s="116">
        <f>SUM(K185+K238+K303)</f>
        <v>584499.87</v>
      </c>
      <c r="L184" s="115">
        <f>SUM(L185+L238+L303)</f>
        <v>584499.87</v>
      </c>
      <c r="M184"/>
    </row>
    <row r="185" spans="1:13" ht="25.5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129</v>
      </c>
      <c r="H185" s="90">
        <v>152</v>
      </c>
      <c r="I185" s="115">
        <f>SUM(I186+I209+I216+I228+I232)</f>
        <v>584500</v>
      </c>
      <c r="J185" s="122">
        <f>SUM(J186+J209+J216+J228+J232)</f>
        <v>584500</v>
      </c>
      <c r="K185" s="122">
        <f>SUM(K186+K209+K216+K228+K232)</f>
        <v>584499.87</v>
      </c>
      <c r="L185" s="122">
        <f>SUM(L186+L209+L216+L228+L232)</f>
        <v>584499.87</v>
      </c>
      <c r="M185"/>
    </row>
    <row r="186" spans="1:13" ht="25.5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130</v>
      </c>
      <c r="H186" s="90">
        <v>153</v>
      </c>
      <c r="I186" s="122">
        <f>SUM(I187+I190+I195+I201+I206)</f>
        <v>584500</v>
      </c>
      <c r="J186" s="127">
        <f>SUM(J187+J190+J195+J201+J206)</f>
        <v>584500</v>
      </c>
      <c r="K186" s="116">
        <f>SUM(K187+K190+K195+K201+K206)</f>
        <v>584499.87</v>
      </c>
      <c r="L186" s="115">
        <f>SUM(L187+L190+L195+L201+L206)</f>
        <v>584499.87</v>
      </c>
      <c r="M186"/>
    </row>
    <row r="187" spans="1:13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131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3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131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3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131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3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132</v>
      </c>
      <c r="H190" s="90">
        <v>157</v>
      </c>
      <c r="I190" s="122">
        <f>I191</f>
        <v>584500</v>
      </c>
      <c r="J190" s="128">
        <f>J191</f>
        <v>584500</v>
      </c>
      <c r="K190" s="123">
        <f>K191</f>
        <v>584499.87</v>
      </c>
      <c r="L190" s="122">
        <f>L191</f>
        <v>584499.87</v>
      </c>
    </row>
    <row r="191" spans="1:13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132</v>
      </c>
      <c r="H191" s="90">
        <v>158</v>
      </c>
      <c r="I191" s="115">
        <f>SUM(I192:I194)</f>
        <v>584500</v>
      </c>
      <c r="J191" s="127">
        <f>SUM(J192:J194)</f>
        <v>584500</v>
      </c>
      <c r="K191" s="116">
        <f>SUM(K192:K194)</f>
        <v>584499.87</v>
      </c>
      <c r="L191" s="115">
        <f>SUM(L192:L194)</f>
        <v>584499.87</v>
      </c>
    </row>
    <row r="192" spans="1:13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133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3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134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3" ht="25.5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135</v>
      </c>
      <c r="H194" s="90">
        <v>161</v>
      </c>
      <c r="I194" s="119">
        <v>584500</v>
      </c>
      <c r="J194" s="119">
        <v>584500</v>
      </c>
      <c r="K194" s="119">
        <v>584499.87</v>
      </c>
      <c r="L194" s="139">
        <v>584499.87</v>
      </c>
      <c r="M194"/>
    </row>
    <row r="195" spans="1:13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136</v>
      </c>
      <c r="H195" s="90">
        <v>162</v>
      </c>
      <c r="I195" s="115">
        <f>I196</f>
        <v>0</v>
      </c>
      <c r="J195" s="127">
        <f>J196</f>
        <v>0</v>
      </c>
      <c r="K195" s="116">
        <f>K196</f>
        <v>0</v>
      </c>
      <c r="L195" s="115">
        <f>L196</f>
        <v>0</v>
      </c>
    </row>
    <row r="196" spans="1:13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136</v>
      </c>
      <c r="H196" s="90">
        <v>163</v>
      </c>
      <c r="I196" s="115">
        <f>SUM(I197:I200)</f>
        <v>0</v>
      </c>
      <c r="J196" s="115">
        <f>SUM(J197:J200)</f>
        <v>0</v>
      </c>
      <c r="K196" s="115">
        <f>SUM(K197:K200)</f>
        <v>0</v>
      </c>
      <c r="L196" s="115">
        <f>SUM(L197:L200)</f>
        <v>0</v>
      </c>
    </row>
    <row r="197" spans="1:13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137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3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138</v>
      </c>
      <c r="H198" s="90">
        <v>165</v>
      </c>
      <c r="I198" s="119">
        <v>0</v>
      </c>
      <c r="J198" s="121">
        <v>0</v>
      </c>
      <c r="K198" s="121">
        <v>0</v>
      </c>
      <c r="L198" s="121">
        <v>0</v>
      </c>
    </row>
    <row r="199" spans="1:13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139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3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140</v>
      </c>
      <c r="H200" s="90">
        <v>167</v>
      </c>
      <c r="I200" s="140">
        <v>0</v>
      </c>
      <c r="J200" s="141">
        <v>0</v>
      </c>
      <c r="K200" s="121">
        <v>0</v>
      </c>
      <c r="L200" s="121">
        <v>0</v>
      </c>
      <c r="M200"/>
    </row>
    <row r="201" spans="1:13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141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3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141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3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142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3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143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  <c r="M204"/>
    </row>
    <row r="205" spans="1:13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144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3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145</v>
      </c>
      <c r="H206" s="90">
        <v>173</v>
      </c>
      <c r="I206" s="115">
        <f t="shared" ref="I206:L207" si="19">I207</f>
        <v>0</v>
      </c>
      <c r="J206" s="127">
        <f t="shared" si="19"/>
        <v>0</v>
      </c>
      <c r="K206" s="116">
        <f t="shared" si="19"/>
        <v>0</v>
      </c>
      <c r="L206" s="115">
        <f t="shared" si="19"/>
        <v>0</v>
      </c>
      <c r="M206"/>
    </row>
    <row r="207" spans="1:13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145</v>
      </c>
      <c r="H207" s="90">
        <v>174</v>
      </c>
      <c r="I207" s="116">
        <f t="shared" si="19"/>
        <v>0</v>
      </c>
      <c r="J207" s="116">
        <f t="shared" si="19"/>
        <v>0</v>
      </c>
      <c r="K207" s="116">
        <f t="shared" si="19"/>
        <v>0</v>
      </c>
      <c r="L207" s="116">
        <f t="shared" si="19"/>
        <v>0</v>
      </c>
      <c r="M207"/>
    </row>
    <row r="208" spans="1:13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145</v>
      </c>
      <c r="H208" s="90">
        <v>175</v>
      </c>
      <c r="I208" s="119">
        <v>0</v>
      </c>
      <c r="J208" s="121">
        <v>0</v>
      </c>
      <c r="K208" s="121">
        <v>0</v>
      </c>
      <c r="L208" s="121">
        <v>0</v>
      </c>
      <c r="M208"/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146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  <c r="M209"/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146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  <c r="M210"/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146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  <c r="M211"/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147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  <c r="M212"/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148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149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  <c r="M214"/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150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151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152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  <c r="M217"/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152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  <c r="M218"/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152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  <c r="M219"/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153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153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154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155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  <c r="M223"/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156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3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157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  <c r="M225"/>
    </row>
    <row r="226" spans="1:13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158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3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153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3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159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  <c r="M228"/>
    </row>
    <row r="229" spans="1:13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159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  <c r="M229"/>
    </row>
    <row r="230" spans="1:13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160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  <c r="M230"/>
    </row>
    <row r="231" spans="1:13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160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  <c r="M231"/>
    </row>
    <row r="232" spans="1:13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161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  <c r="M232"/>
    </row>
    <row r="233" spans="1:13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161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  <c r="M233"/>
    </row>
    <row r="234" spans="1:13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161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  <c r="M234"/>
    </row>
    <row r="235" spans="1:13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162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3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163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3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164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  <c r="M237"/>
    </row>
    <row r="238" spans="1:13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165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  <c r="M238"/>
    </row>
    <row r="239" spans="1:13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166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  <c r="M239"/>
    </row>
    <row r="240" spans="1:13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167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3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168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3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168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3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169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3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170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3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171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3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172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3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173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3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174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3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175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3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175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3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176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  <c r="M251"/>
    </row>
    <row r="252" spans="1:13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177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  <c r="M252"/>
    </row>
    <row r="253" spans="1:13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178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  <c r="M253"/>
    </row>
    <row r="254" spans="1:13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178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  <c r="M254"/>
    </row>
    <row r="255" spans="1:13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179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  <c r="M255"/>
    </row>
    <row r="256" spans="1:13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180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  <c r="M256"/>
    </row>
    <row r="257" spans="1:13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181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3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181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3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182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  <c r="M259"/>
    </row>
    <row r="260" spans="1:13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183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  <c r="M260"/>
    </row>
    <row r="261" spans="1:13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184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3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184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3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184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3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185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3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185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3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185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3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186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3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186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3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187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  <c r="M269"/>
    </row>
    <row r="270" spans="1:13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188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  <c r="M270"/>
    </row>
    <row r="271" spans="1:13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189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  <c r="M271"/>
    </row>
    <row r="272" spans="1:13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190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3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168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3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168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3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191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3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170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3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171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3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172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3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173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3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192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3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193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  <c r="M281"/>
    </row>
    <row r="282" spans="1:13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193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  <c r="M282"/>
    </row>
    <row r="283" spans="1:13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194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  <c r="M283"/>
    </row>
    <row r="284" spans="1:13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195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  <c r="M284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196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  <c r="M285"/>
    </row>
    <row r="286" spans="1:13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196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  <c r="M286"/>
    </row>
    <row r="287" spans="1:13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197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  <c r="M287"/>
    </row>
    <row r="288" spans="1:13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198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  <c r="M288"/>
    </row>
    <row r="289" spans="1:13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199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3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199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3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200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  <c r="M291"/>
    </row>
    <row r="292" spans="1:13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201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  <c r="M292"/>
    </row>
    <row r="293" spans="1:13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202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3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202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3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202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3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185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3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185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3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185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3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186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3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186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3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187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  <c r="M301"/>
    </row>
    <row r="302" spans="1:13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188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  <c r="M302"/>
    </row>
    <row r="303" spans="1:13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203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  <c r="M303"/>
    </row>
    <row r="304" spans="1:13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204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  <c r="M304"/>
    </row>
    <row r="305" spans="1:13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190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3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168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3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168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3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191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3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170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3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171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3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172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3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173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3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192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3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205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3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205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3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206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  <c r="M316"/>
    </row>
    <row r="317" spans="1:13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207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3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208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  <c r="M318"/>
    </row>
    <row r="319" spans="1:13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208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  <c r="M319"/>
    </row>
    <row r="320" spans="1:13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209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  <c r="M320"/>
    </row>
    <row r="321" spans="1:13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210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  <c r="M321"/>
    </row>
    <row r="322" spans="1:13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211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3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211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3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212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3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213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3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214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3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214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3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215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3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185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3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185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3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185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3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216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3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216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3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217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  <c r="M334"/>
    </row>
    <row r="335" spans="1:13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218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  <c r="M335"/>
    </row>
    <row r="336" spans="1:13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219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  <c r="M336"/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167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167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168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191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170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171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172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173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192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205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205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206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  <c r="M348"/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207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208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  <c r="M350"/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208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  <c r="M351"/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209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  <c r="M352"/>
    </row>
    <row r="353" spans="1:13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210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  <c r="M353"/>
    </row>
    <row r="354" spans="1:13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211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3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211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3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212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3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220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3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214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3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214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3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214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3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185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3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185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3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185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3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216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3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216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3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217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  <c r="M366"/>
    </row>
    <row r="367" spans="1:13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218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  <c r="M367"/>
    </row>
    <row r="368" spans="1:13">
      <c r="A368" s="102"/>
      <c r="B368" s="102"/>
      <c r="C368" s="103"/>
      <c r="D368" s="104"/>
      <c r="E368" s="105"/>
      <c r="F368" s="106"/>
      <c r="G368" s="107" t="s">
        <v>221</v>
      </c>
      <c r="H368" s="90">
        <v>335</v>
      </c>
      <c r="I368" s="130">
        <f>SUM(I34+I184)</f>
        <v>606000</v>
      </c>
      <c r="J368" s="130">
        <f>SUM(J34+J184)</f>
        <v>606000</v>
      </c>
      <c r="K368" s="130">
        <f>SUM(K34+K184)</f>
        <v>605999.46</v>
      </c>
      <c r="L368" s="130">
        <f>SUM(L34+L184)</f>
        <v>605999.46</v>
      </c>
    </row>
    <row r="369" spans="1:12">
      <c r="G369" s="53"/>
      <c r="H369" s="7"/>
      <c r="I369" s="108"/>
      <c r="J369" s="109"/>
      <c r="K369" s="109"/>
      <c r="L369" s="109"/>
    </row>
    <row r="370" spans="1:12">
      <c r="A370" s="150"/>
      <c r="B370" s="150"/>
      <c r="C370" s="150"/>
      <c r="D370" s="455" t="s">
        <v>222</v>
      </c>
      <c r="E370" s="455"/>
      <c r="F370" s="455"/>
      <c r="G370" s="455"/>
      <c r="H370" s="151"/>
      <c r="I370" s="111"/>
      <c r="J370" s="109"/>
      <c r="K370" s="455" t="s">
        <v>223</v>
      </c>
      <c r="L370" s="455"/>
    </row>
    <row r="371" spans="1:12" ht="18.75" customHeight="1">
      <c r="A371" s="147" t="s">
        <v>224</v>
      </c>
      <c r="B371" s="147"/>
      <c r="C371" s="147"/>
      <c r="D371" s="147"/>
      <c r="E371" s="147"/>
      <c r="F371" s="147"/>
      <c r="G371" s="147"/>
      <c r="I371" s="152" t="s">
        <v>225</v>
      </c>
      <c r="K371" s="440" t="s">
        <v>226</v>
      </c>
      <c r="L371" s="440"/>
    </row>
    <row r="372" spans="1:12" ht="15.75" customHeight="1">
      <c r="D372" s="36" t="s">
        <v>495</v>
      </c>
      <c r="F372" s="436"/>
      <c r="I372" s="14"/>
      <c r="K372" s="14"/>
      <c r="L372" s="14"/>
    </row>
    <row r="373" spans="1:12" ht="15.75" customHeight="1">
      <c r="A373" s="437"/>
      <c r="B373" s="437"/>
      <c r="C373" s="437"/>
      <c r="D373" s="455" t="s">
        <v>429</v>
      </c>
      <c r="E373" s="455"/>
      <c r="F373" s="455"/>
      <c r="G373" s="455"/>
      <c r="I373" s="14"/>
      <c r="K373" s="455" t="s">
        <v>228</v>
      </c>
      <c r="L373" s="455"/>
    </row>
    <row r="374" spans="1:12" ht="24.75" customHeight="1">
      <c r="A374" s="456" t="s">
        <v>229</v>
      </c>
      <c r="B374" s="456"/>
      <c r="C374" s="456"/>
      <c r="D374" s="456"/>
      <c r="E374" s="456"/>
      <c r="F374" s="456"/>
      <c r="G374" s="456"/>
      <c r="H374" s="155"/>
      <c r="I374" s="15" t="s">
        <v>225</v>
      </c>
      <c r="K374" s="440" t="s">
        <v>226</v>
      </c>
      <c r="L374" s="440"/>
    </row>
  </sheetData>
  <mergeCells count="30"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G19:K19"/>
    <mergeCell ref="E21:K21"/>
    <mergeCell ref="A22:L22"/>
    <mergeCell ref="A26:I26"/>
    <mergeCell ref="A27:I27"/>
    <mergeCell ref="K31:K32"/>
    <mergeCell ref="L31:L32"/>
    <mergeCell ref="A30:I30"/>
    <mergeCell ref="K373:L373"/>
    <mergeCell ref="K370:L370"/>
    <mergeCell ref="A374:G374"/>
    <mergeCell ref="K374:L374"/>
    <mergeCell ref="A31:F32"/>
    <mergeCell ref="G31:G32"/>
    <mergeCell ref="H31:H32"/>
    <mergeCell ref="I31:J31"/>
    <mergeCell ref="D370:G370"/>
    <mergeCell ref="D373:G373"/>
  </mergeCells>
  <pageMargins left="0.51181102362205" right="0.31496062992126" top="0.23622047244093999" bottom="0.23622047244093999" header="0.31496062992126" footer="0.31496062992126"/>
  <pageSetup paperSize="9" scale="8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S373"/>
  <sheetViews>
    <sheetView topLeftCell="A4" zoomScaleNormal="100" workbookViewId="0">
      <selection activeCell="A15" sqref="A15:XFD15"/>
    </sheetView>
  </sheetViews>
  <sheetFormatPr defaultRowHeight="15"/>
  <cols>
    <col min="1" max="4" width="2" style="36" customWidth="1"/>
    <col min="5" max="5" width="2.140625" style="36" customWidth="1"/>
    <col min="6" max="6" width="3" style="155" customWidth="1"/>
    <col min="7" max="7" width="34.85546875" style="36" customWidth="1"/>
    <col min="8" max="8" width="3.85546875" style="36" customWidth="1"/>
    <col min="9" max="9" width="10" style="36" customWidth="1"/>
    <col min="10" max="10" width="11.140625" style="36" customWidth="1"/>
    <col min="11" max="11" width="11" style="36" customWidth="1"/>
    <col min="12" max="12" width="10.5703125" style="36" customWidth="1"/>
    <col min="13" max="13" width="0.140625" style="36" hidden="1" customWidth="1"/>
    <col min="14" max="14" width="6.140625" style="36" hidden="1" customWidth="1"/>
    <col min="15" max="15" width="5.5703125" style="36" hidden="1" customWidth="1"/>
    <col min="16" max="16" width="9.140625" style="22" customWidth="1"/>
  </cols>
  <sheetData>
    <row r="1" spans="1:15">
      <c r="G1" s="1"/>
      <c r="H1" s="3"/>
      <c r="I1" s="21"/>
      <c r="J1" s="149" t="s">
        <v>0</v>
      </c>
      <c r="K1" s="149"/>
      <c r="L1" s="149"/>
      <c r="M1" s="16"/>
      <c r="N1" s="149"/>
      <c r="O1" s="149"/>
    </row>
    <row r="2" spans="1:15">
      <c r="H2" s="3"/>
      <c r="I2" s="22"/>
      <c r="J2" s="149" t="s">
        <v>1</v>
      </c>
      <c r="K2" s="149"/>
      <c r="L2" s="149"/>
      <c r="M2" s="16"/>
      <c r="N2" s="149"/>
      <c r="O2" s="149"/>
    </row>
    <row r="3" spans="1:15">
      <c r="H3" s="23"/>
      <c r="I3" s="3"/>
      <c r="J3" s="149" t="s">
        <v>2</v>
      </c>
      <c r="K3" s="149"/>
      <c r="L3" s="149"/>
      <c r="M3" s="16"/>
      <c r="N3" s="149"/>
      <c r="O3" s="149"/>
    </row>
    <row r="4" spans="1:15">
      <c r="G4" s="4" t="s">
        <v>3</v>
      </c>
      <c r="H4" s="3"/>
      <c r="I4" s="22"/>
      <c r="J4" s="149" t="s">
        <v>4</v>
      </c>
      <c r="K4" s="149"/>
      <c r="L4" s="149"/>
      <c r="M4" s="16"/>
      <c r="N4" s="149"/>
      <c r="O4" s="149"/>
    </row>
    <row r="5" spans="1:15">
      <c r="H5" s="3"/>
      <c r="I5" s="22"/>
      <c r="J5" s="149" t="s">
        <v>5</v>
      </c>
      <c r="K5" s="149"/>
      <c r="L5" s="149"/>
      <c r="M5" s="16"/>
      <c r="N5" s="149"/>
      <c r="O5" s="149"/>
    </row>
    <row r="6" spans="1:15" ht="6" customHeight="1">
      <c r="H6" s="3"/>
      <c r="I6" s="22"/>
      <c r="J6" s="149"/>
      <c r="K6" s="149"/>
      <c r="L6" s="149"/>
      <c r="M6" s="16"/>
      <c r="N6" s="149"/>
      <c r="O6" s="149"/>
    </row>
    <row r="7" spans="1:15" ht="30" customHeight="1">
      <c r="A7" s="458" t="s">
        <v>496</v>
      </c>
      <c r="B7" s="459"/>
      <c r="C7" s="459"/>
      <c r="D7" s="459"/>
      <c r="E7" s="459"/>
      <c r="F7" s="459"/>
      <c r="G7" s="459"/>
      <c r="H7" s="459"/>
      <c r="I7" s="459"/>
      <c r="J7" s="459"/>
      <c r="K7" s="459"/>
      <c r="L7" s="459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460" t="s">
        <v>6</v>
      </c>
      <c r="B9" s="460"/>
      <c r="C9" s="460"/>
      <c r="D9" s="460"/>
      <c r="E9" s="460"/>
      <c r="F9" s="460"/>
      <c r="G9" s="460"/>
      <c r="H9" s="460"/>
      <c r="I9" s="460"/>
      <c r="J9" s="460"/>
      <c r="K9" s="460"/>
      <c r="L9" s="460"/>
      <c r="M9" s="16"/>
    </row>
    <row r="10" spans="1:15">
      <c r="A10" s="461" t="s">
        <v>7</v>
      </c>
      <c r="B10" s="461"/>
      <c r="C10" s="461"/>
      <c r="D10" s="461"/>
      <c r="E10" s="461"/>
      <c r="F10" s="461"/>
      <c r="G10" s="461"/>
      <c r="H10" s="461"/>
      <c r="I10" s="461"/>
      <c r="J10" s="461"/>
      <c r="K10" s="461"/>
      <c r="L10" s="461"/>
      <c r="M10" s="16"/>
    </row>
    <row r="11" spans="1:15" ht="7.5" customHeight="1">
      <c r="A11" s="28"/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6"/>
    </row>
    <row r="12" spans="1:15" ht="15.75" customHeight="1">
      <c r="A12" s="28"/>
      <c r="B12" s="149"/>
      <c r="C12" s="149"/>
      <c r="D12" s="149"/>
      <c r="E12" s="149"/>
      <c r="F12" s="149"/>
      <c r="G12" s="466" t="s">
        <v>8</v>
      </c>
      <c r="H12" s="466"/>
      <c r="I12" s="466"/>
      <c r="J12" s="466"/>
      <c r="K12" s="466"/>
      <c r="L12" s="149"/>
      <c r="M12" s="16"/>
    </row>
    <row r="13" spans="1:15" ht="15.75" customHeight="1">
      <c r="A13" s="467" t="s">
        <v>9</v>
      </c>
      <c r="B13" s="467"/>
      <c r="C13" s="467"/>
      <c r="D13" s="467"/>
      <c r="E13" s="467"/>
      <c r="F13" s="467"/>
      <c r="G13" s="467"/>
      <c r="H13" s="467"/>
      <c r="I13" s="467"/>
      <c r="J13" s="467"/>
      <c r="K13" s="467"/>
      <c r="L13" s="467"/>
      <c r="M13" s="16"/>
    </row>
    <row r="14" spans="1:15" ht="12" customHeight="1">
      <c r="G14" s="468" t="s">
        <v>232</v>
      </c>
      <c r="H14" s="468"/>
      <c r="I14" s="468"/>
      <c r="J14" s="468"/>
      <c r="K14" s="468"/>
      <c r="M14" s="16"/>
    </row>
    <row r="15" spans="1:15">
      <c r="F15" s="436"/>
      <c r="G15" s="469" t="s">
        <v>503</v>
      </c>
      <c r="H15" s="461"/>
      <c r="I15" s="461"/>
      <c r="J15" s="461"/>
      <c r="K15" s="461"/>
    </row>
    <row r="16" spans="1:15" ht="15.75" customHeight="1">
      <c r="B16" s="467" t="s">
        <v>12</v>
      </c>
      <c r="C16" s="467"/>
      <c r="D16" s="467"/>
      <c r="E16" s="467"/>
      <c r="F16" s="467"/>
      <c r="G16" s="467"/>
      <c r="H16" s="467"/>
      <c r="I16" s="467"/>
      <c r="J16" s="467"/>
      <c r="K16" s="467"/>
      <c r="L16" s="467"/>
    </row>
    <row r="17" spans="1:13" ht="7.5" customHeight="1"/>
    <row r="18" spans="1:13">
      <c r="G18" s="470" t="s">
        <v>499</v>
      </c>
      <c r="H18" s="468"/>
      <c r="I18" s="468"/>
      <c r="J18" s="468"/>
      <c r="K18" s="468"/>
    </row>
    <row r="19" spans="1:13">
      <c r="G19" s="471" t="s">
        <v>13</v>
      </c>
      <c r="H19" s="471"/>
      <c r="I19" s="471"/>
      <c r="J19" s="471"/>
      <c r="K19" s="471"/>
    </row>
    <row r="20" spans="1:13">
      <c r="B20" s="22"/>
      <c r="C20" s="22"/>
      <c r="D20" s="22"/>
      <c r="E20" s="472" t="s">
        <v>238</v>
      </c>
      <c r="F20" s="472"/>
      <c r="G20" s="472"/>
      <c r="H20" s="472"/>
      <c r="I20" s="472"/>
      <c r="J20" s="472"/>
      <c r="K20" s="472"/>
      <c r="L20" s="22"/>
    </row>
    <row r="21" spans="1:13" ht="15" customHeight="1">
      <c r="A21" s="473" t="s">
        <v>14</v>
      </c>
      <c r="B21" s="473"/>
      <c r="C21" s="473"/>
      <c r="D21" s="473"/>
      <c r="E21" s="473"/>
      <c r="F21" s="473"/>
      <c r="G21" s="473"/>
      <c r="H21" s="473"/>
      <c r="I21" s="473"/>
      <c r="J21" s="473"/>
      <c r="K21" s="473"/>
      <c r="L21" s="473"/>
      <c r="M21" s="30"/>
    </row>
    <row r="22" spans="1:13">
      <c r="F22" s="36"/>
      <c r="J22" s="5"/>
      <c r="K22" s="13"/>
      <c r="L22" s="6" t="s">
        <v>15</v>
      </c>
      <c r="M22" s="30"/>
    </row>
    <row r="23" spans="1:13">
      <c r="F23" s="36"/>
      <c r="J23" s="31" t="s">
        <v>16</v>
      </c>
      <c r="K23" s="23"/>
      <c r="L23" s="32"/>
      <c r="M23" s="30"/>
    </row>
    <row r="24" spans="1:13">
      <c r="E24" s="149"/>
      <c r="F24" s="153"/>
      <c r="I24" s="34"/>
      <c r="J24" s="34"/>
      <c r="K24" s="35" t="s">
        <v>17</v>
      </c>
      <c r="L24" s="32"/>
      <c r="M24" s="30"/>
    </row>
    <row r="25" spans="1:13">
      <c r="A25" s="439" t="s">
        <v>242</v>
      </c>
      <c r="B25" s="439"/>
      <c r="C25" s="439"/>
      <c r="D25" s="439"/>
      <c r="E25" s="439"/>
      <c r="F25" s="439"/>
      <c r="G25" s="439"/>
      <c r="H25" s="439"/>
      <c r="I25" s="439"/>
      <c r="K25" s="35" t="s">
        <v>18</v>
      </c>
      <c r="L25" s="37" t="s">
        <v>19</v>
      </c>
      <c r="M25" s="30"/>
    </row>
    <row r="26" spans="1:13" ht="29.1" customHeight="1">
      <c r="A26" s="439" t="s">
        <v>243</v>
      </c>
      <c r="B26" s="439"/>
      <c r="C26" s="439"/>
      <c r="D26" s="439"/>
      <c r="E26" s="439"/>
      <c r="F26" s="439"/>
      <c r="G26" s="439"/>
      <c r="H26" s="439"/>
      <c r="I26" s="439"/>
      <c r="J26" s="154" t="s">
        <v>21</v>
      </c>
      <c r="K26" s="113" t="s">
        <v>235</v>
      </c>
      <c r="L26" s="32"/>
      <c r="M26" s="30"/>
    </row>
    <row r="27" spans="1:13">
      <c r="F27" s="36"/>
      <c r="G27" s="39" t="s">
        <v>22</v>
      </c>
      <c r="H27" s="102" t="s">
        <v>231</v>
      </c>
      <c r="I27" s="103"/>
      <c r="J27" s="42"/>
      <c r="K27" s="32"/>
      <c r="L27" s="32"/>
      <c r="M27" s="30"/>
    </row>
    <row r="28" spans="1:13">
      <c r="F28" s="36"/>
      <c r="G28" s="465" t="s">
        <v>23</v>
      </c>
      <c r="H28" s="465"/>
      <c r="I28" s="114" t="s">
        <v>234</v>
      </c>
      <c r="J28" s="43" t="s">
        <v>233</v>
      </c>
      <c r="K28" s="32" t="s">
        <v>233</v>
      </c>
      <c r="L28" s="32" t="s">
        <v>240</v>
      </c>
      <c r="M28" s="30"/>
    </row>
    <row r="29" spans="1:13">
      <c r="A29" s="457" t="s">
        <v>230</v>
      </c>
      <c r="B29" s="457"/>
      <c r="C29" s="457"/>
      <c r="D29" s="457"/>
      <c r="E29" s="457"/>
      <c r="F29" s="457"/>
      <c r="G29" s="457"/>
      <c r="H29" s="457"/>
      <c r="I29" s="457"/>
      <c r="J29" s="44"/>
      <c r="K29" s="44"/>
      <c r="L29" s="45" t="s">
        <v>24</v>
      </c>
      <c r="M29" s="46"/>
    </row>
    <row r="30" spans="1:13" ht="27" customHeight="1">
      <c r="A30" s="441" t="s">
        <v>25</v>
      </c>
      <c r="B30" s="442"/>
      <c r="C30" s="442"/>
      <c r="D30" s="442"/>
      <c r="E30" s="442"/>
      <c r="F30" s="442"/>
      <c r="G30" s="445" t="s">
        <v>26</v>
      </c>
      <c r="H30" s="447" t="s">
        <v>27</v>
      </c>
      <c r="I30" s="449" t="s">
        <v>28</v>
      </c>
      <c r="J30" s="450"/>
      <c r="K30" s="451" t="s">
        <v>29</v>
      </c>
      <c r="L30" s="453" t="s">
        <v>30</v>
      </c>
      <c r="M30" s="46"/>
    </row>
    <row r="31" spans="1:13" ht="58.5" customHeight="1">
      <c r="A31" s="443"/>
      <c r="B31" s="444"/>
      <c r="C31" s="444"/>
      <c r="D31" s="444"/>
      <c r="E31" s="444"/>
      <c r="F31" s="444"/>
      <c r="G31" s="446"/>
      <c r="H31" s="448"/>
      <c r="I31" s="47" t="s">
        <v>31</v>
      </c>
      <c r="J31" s="48" t="s">
        <v>32</v>
      </c>
      <c r="K31" s="452"/>
      <c r="L31" s="454"/>
    </row>
    <row r="32" spans="1:13">
      <c r="A32" s="462" t="s">
        <v>33</v>
      </c>
      <c r="B32" s="463"/>
      <c r="C32" s="463"/>
      <c r="D32" s="463"/>
      <c r="E32" s="463"/>
      <c r="F32" s="464"/>
      <c r="G32" s="7">
        <v>2</v>
      </c>
      <c r="H32" s="8">
        <v>3</v>
      </c>
      <c r="I32" s="9" t="s">
        <v>34</v>
      </c>
      <c r="J32" s="10" t="s">
        <v>35</v>
      </c>
      <c r="K32" s="11">
        <v>6</v>
      </c>
      <c r="L32" s="11">
        <v>7</v>
      </c>
    </row>
    <row r="33" spans="1:15">
      <c r="A33" s="49">
        <v>2</v>
      </c>
      <c r="B33" s="49"/>
      <c r="C33" s="50"/>
      <c r="D33" s="51"/>
      <c r="E33" s="49"/>
      <c r="F33" s="52"/>
      <c r="G33" s="51" t="s">
        <v>36</v>
      </c>
      <c r="H33" s="7">
        <v>1</v>
      </c>
      <c r="I33" s="115">
        <f>SUM(I34+I45+I64+I85+I92+I112+I138+I157+I167)</f>
        <v>105315</v>
      </c>
      <c r="J33" s="115">
        <f>SUM(J34+J45+J64+J85+J92+J112+J138+J157+J167)</f>
        <v>105315</v>
      </c>
      <c r="K33" s="116">
        <f>SUM(K34+K45+K64+K85+K92+K112+K138+K157+K167)</f>
        <v>105315</v>
      </c>
      <c r="L33" s="115">
        <f>SUM(L34+L45+L64+L85+L92+L112+L138+L157+L167)</f>
        <v>105315</v>
      </c>
      <c r="M33" s="53"/>
      <c r="N33" s="53"/>
      <c r="O33" s="53"/>
    </row>
    <row r="34" spans="1:15" ht="17.25" hidden="1" customHeight="1">
      <c r="A34" s="49">
        <v>2</v>
      </c>
      <c r="B34" s="54">
        <v>1</v>
      </c>
      <c r="C34" s="55"/>
      <c r="D34" s="56"/>
      <c r="E34" s="57"/>
      <c r="F34" s="58"/>
      <c r="G34" s="59" t="s">
        <v>37</v>
      </c>
      <c r="H34" s="7">
        <v>2</v>
      </c>
      <c r="I34" s="115">
        <f>SUM(I35+I41)</f>
        <v>0</v>
      </c>
      <c r="J34" s="115">
        <f>SUM(J35+J41)</f>
        <v>0</v>
      </c>
      <c r="K34" s="117">
        <f>SUM(K35+K41)</f>
        <v>0</v>
      </c>
      <c r="L34" s="118">
        <f>SUM(L35+L41)</f>
        <v>0</v>
      </c>
      <c r="M34"/>
    </row>
    <row r="35" spans="1:15" hidden="1">
      <c r="A35" s="60">
        <v>2</v>
      </c>
      <c r="B35" s="60">
        <v>1</v>
      </c>
      <c r="C35" s="61">
        <v>1</v>
      </c>
      <c r="D35" s="62"/>
      <c r="E35" s="60"/>
      <c r="F35" s="63"/>
      <c r="G35" s="62" t="s">
        <v>38</v>
      </c>
      <c r="H35" s="7">
        <v>3</v>
      </c>
      <c r="I35" s="115">
        <f>SUM(I36)</f>
        <v>0</v>
      </c>
      <c r="J35" s="115">
        <f>SUM(J36)</f>
        <v>0</v>
      </c>
      <c r="K35" s="116">
        <f>SUM(K36)</f>
        <v>0</v>
      </c>
      <c r="L35" s="115">
        <f>SUM(L36)</f>
        <v>0</v>
      </c>
    </row>
    <row r="36" spans="1:15" hidden="1">
      <c r="A36" s="64">
        <v>2</v>
      </c>
      <c r="B36" s="60">
        <v>1</v>
      </c>
      <c r="C36" s="61">
        <v>1</v>
      </c>
      <c r="D36" s="62">
        <v>1</v>
      </c>
      <c r="E36" s="60"/>
      <c r="F36" s="63"/>
      <c r="G36" s="62" t="s">
        <v>38</v>
      </c>
      <c r="H36" s="7">
        <v>4</v>
      </c>
      <c r="I36" s="115">
        <f>SUM(I37+I39)</f>
        <v>0</v>
      </c>
      <c r="J36" s="115">
        <f t="shared" ref="J36:L37" si="0">SUM(J37)</f>
        <v>0</v>
      </c>
      <c r="K36" s="115">
        <f t="shared" si="0"/>
        <v>0</v>
      </c>
      <c r="L36" s="115">
        <f t="shared" si="0"/>
        <v>0</v>
      </c>
    </row>
    <row r="37" spans="1:15" hidden="1">
      <c r="A37" s="64">
        <v>2</v>
      </c>
      <c r="B37" s="60">
        <v>1</v>
      </c>
      <c r="C37" s="61">
        <v>1</v>
      </c>
      <c r="D37" s="62">
        <v>1</v>
      </c>
      <c r="E37" s="60">
        <v>1</v>
      </c>
      <c r="F37" s="63"/>
      <c r="G37" s="62" t="s">
        <v>39</v>
      </c>
      <c r="H37" s="7">
        <v>5</v>
      </c>
      <c r="I37" s="116">
        <f>SUM(I38)</f>
        <v>0</v>
      </c>
      <c r="J37" s="116">
        <f t="shared" si="0"/>
        <v>0</v>
      </c>
      <c r="K37" s="116">
        <f t="shared" si="0"/>
        <v>0</v>
      </c>
      <c r="L37" s="116">
        <f t="shared" si="0"/>
        <v>0</v>
      </c>
    </row>
    <row r="38" spans="1:15" hidden="1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>
        <v>1</v>
      </c>
      <c r="G38" s="62" t="s">
        <v>39</v>
      </c>
      <c r="H38" s="7">
        <v>6</v>
      </c>
      <c r="I38" s="119">
        <v>0</v>
      </c>
      <c r="J38" s="120">
        <v>0</v>
      </c>
      <c r="K38" s="120">
        <v>0</v>
      </c>
      <c r="L38" s="120">
        <v>0</v>
      </c>
    </row>
    <row r="39" spans="1:15" hidden="1">
      <c r="A39" s="64">
        <v>2</v>
      </c>
      <c r="B39" s="60">
        <v>1</v>
      </c>
      <c r="C39" s="61">
        <v>1</v>
      </c>
      <c r="D39" s="62">
        <v>1</v>
      </c>
      <c r="E39" s="60">
        <v>2</v>
      </c>
      <c r="F39" s="63"/>
      <c r="G39" s="62" t="s">
        <v>40</v>
      </c>
      <c r="H39" s="7">
        <v>7</v>
      </c>
      <c r="I39" s="116">
        <f>I40</f>
        <v>0</v>
      </c>
      <c r="J39" s="116">
        <f>J40</f>
        <v>0</v>
      </c>
      <c r="K39" s="116">
        <f>K40</f>
        <v>0</v>
      </c>
      <c r="L39" s="116">
        <f>L40</f>
        <v>0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>
        <v>1</v>
      </c>
      <c r="G40" s="62" t="s">
        <v>40</v>
      </c>
      <c r="H40" s="7">
        <v>8</v>
      </c>
      <c r="I40" s="120">
        <v>0</v>
      </c>
      <c r="J40" s="121">
        <v>0</v>
      </c>
      <c r="K40" s="120">
        <v>0</v>
      </c>
      <c r="L40" s="121">
        <v>0</v>
      </c>
    </row>
    <row r="41" spans="1:15" hidden="1">
      <c r="A41" s="64">
        <v>2</v>
      </c>
      <c r="B41" s="60">
        <v>1</v>
      </c>
      <c r="C41" s="61">
        <v>2</v>
      </c>
      <c r="D41" s="62"/>
      <c r="E41" s="60"/>
      <c r="F41" s="63"/>
      <c r="G41" s="62" t="s">
        <v>41</v>
      </c>
      <c r="H41" s="7">
        <v>9</v>
      </c>
      <c r="I41" s="116">
        <f t="shared" ref="I41:L43" si="1">I42</f>
        <v>0</v>
      </c>
      <c r="J41" s="115">
        <f t="shared" si="1"/>
        <v>0</v>
      </c>
      <c r="K41" s="116">
        <f t="shared" si="1"/>
        <v>0</v>
      </c>
      <c r="L41" s="115">
        <f t="shared" si="1"/>
        <v>0</v>
      </c>
    </row>
    <row r="42" spans="1:15" hidden="1">
      <c r="A42" s="64">
        <v>2</v>
      </c>
      <c r="B42" s="60">
        <v>1</v>
      </c>
      <c r="C42" s="61">
        <v>2</v>
      </c>
      <c r="D42" s="62">
        <v>1</v>
      </c>
      <c r="E42" s="60"/>
      <c r="F42" s="63"/>
      <c r="G42" s="62" t="s">
        <v>41</v>
      </c>
      <c r="H42" s="7">
        <v>10</v>
      </c>
      <c r="I42" s="116">
        <f t="shared" si="1"/>
        <v>0</v>
      </c>
      <c r="J42" s="115">
        <f t="shared" si="1"/>
        <v>0</v>
      </c>
      <c r="K42" s="115">
        <f t="shared" si="1"/>
        <v>0</v>
      </c>
      <c r="L42" s="115">
        <f t="shared" si="1"/>
        <v>0</v>
      </c>
    </row>
    <row r="43" spans="1:15" hidden="1">
      <c r="A43" s="64">
        <v>2</v>
      </c>
      <c r="B43" s="60">
        <v>1</v>
      </c>
      <c r="C43" s="61">
        <v>2</v>
      </c>
      <c r="D43" s="62">
        <v>1</v>
      </c>
      <c r="E43" s="60">
        <v>1</v>
      </c>
      <c r="F43" s="63"/>
      <c r="G43" s="62" t="s">
        <v>41</v>
      </c>
      <c r="H43" s="7">
        <v>11</v>
      </c>
      <c r="I43" s="115">
        <f t="shared" si="1"/>
        <v>0</v>
      </c>
      <c r="J43" s="115">
        <f t="shared" si="1"/>
        <v>0</v>
      </c>
      <c r="K43" s="115">
        <f t="shared" si="1"/>
        <v>0</v>
      </c>
      <c r="L43" s="115">
        <f t="shared" si="1"/>
        <v>0</v>
      </c>
    </row>
    <row r="44" spans="1:15" hidden="1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>
        <v>1</v>
      </c>
      <c r="G44" s="62" t="s">
        <v>41</v>
      </c>
      <c r="H44" s="7">
        <v>12</v>
      </c>
      <c r="I44" s="121">
        <v>0</v>
      </c>
      <c r="J44" s="120">
        <v>0</v>
      </c>
      <c r="K44" s="120">
        <v>0</v>
      </c>
      <c r="L44" s="120">
        <v>0</v>
      </c>
    </row>
    <row r="45" spans="1:15">
      <c r="A45" s="65">
        <v>2</v>
      </c>
      <c r="B45" s="66">
        <v>2</v>
      </c>
      <c r="C45" s="55"/>
      <c r="D45" s="56"/>
      <c r="E45" s="57"/>
      <c r="F45" s="58"/>
      <c r="G45" s="59" t="s">
        <v>42</v>
      </c>
      <c r="H45" s="7">
        <v>13</v>
      </c>
      <c r="I45" s="122">
        <f t="shared" ref="I45:L47" si="2">I46</f>
        <v>105315</v>
      </c>
      <c r="J45" s="123">
        <f t="shared" si="2"/>
        <v>105315</v>
      </c>
      <c r="K45" s="122">
        <f t="shared" si="2"/>
        <v>105315</v>
      </c>
      <c r="L45" s="122">
        <f t="shared" si="2"/>
        <v>105315</v>
      </c>
    </row>
    <row r="46" spans="1:15">
      <c r="A46" s="64">
        <v>2</v>
      </c>
      <c r="B46" s="60">
        <v>2</v>
      </c>
      <c r="C46" s="61">
        <v>1</v>
      </c>
      <c r="D46" s="62"/>
      <c r="E46" s="60"/>
      <c r="F46" s="63"/>
      <c r="G46" s="56" t="s">
        <v>42</v>
      </c>
      <c r="H46" s="7">
        <v>14</v>
      </c>
      <c r="I46" s="115">
        <f t="shared" si="2"/>
        <v>105315</v>
      </c>
      <c r="J46" s="116">
        <f t="shared" si="2"/>
        <v>105315</v>
      </c>
      <c r="K46" s="115">
        <f t="shared" si="2"/>
        <v>105315</v>
      </c>
      <c r="L46" s="116">
        <f t="shared" si="2"/>
        <v>105315</v>
      </c>
    </row>
    <row r="47" spans="1:15">
      <c r="A47" s="64">
        <v>2</v>
      </c>
      <c r="B47" s="60">
        <v>2</v>
      </c>
      <c r="C47" s="61">
        <v>1</v>
      </c>
      <c r="D47" s="62">
        <v>1</v>
      </c>
      <c r="E47" s="60"/>
      <c r="F47" s="63"/>
      <c r="G47" s="56" t="s">
        <v>42</v>
      </c>
      <c r="H47" s="7">
        <v>15</v>
      </c>
      <c r="I47" s="115">
        <f t="shared" si="2"/>
        <v>105315</v>
      </c>
      <c r="J47" s="116">
        <f t="shared" si="2"/>
        <v>105315</v>
      </c>
      <c r="K47" s="118">
        <f t="shared" si="2"/>
        <v>105315</v>
      </c>
      <c r="L47" s="118">
        <f t="shared" si="2"/>
        <v>105315</v>
      </c>
    </row>
    <row r="48" spans="1:15">
      <c r="A48" s="67">
        <v>2</v>
      </c>
      <c r="B48" s="68">
        <v>2</v>
      </c>
      <c r="C48" s="69">
        <v>1</v>
      </c>
      <c r="D48" s="70">
        <v>1</v>
      </c>
      <c r="E48" s="68">
        <v>1</v>
      </c>
      <c r="F48" s="71"/>
      <c r="G48" s="56" t="s">
        <v>42</v>
      </c>
      <c r="H48" s="7">
        <v>16</v>
      </c>
      <c r="I48" s="124">
        <f>SUM(I49:I63)</f>
        <v>105315</v>
      </c>
      <c r="J48" s="124">
        <f>SUM(J49:J63)</f>
        <v>105315</v>
      </c>
      <c r="K48" s="125">
        <f>SUM(K49:K63)</f>
        <v>105315</v>
      </c>
      <c r="L48" s="125">
        <f>SUM(L49:L63)</f>
        <v>105315</v>
      </c>
    </row>
    <row r="49" spans="1:13" hidden="1">
      <c r="A49" s="64">
        <v>2</v>
      </c>
      <c r="B49" s="60">
        <v>2</v>
      </c>
      <c r="C49" s="61">
        <v>1</v>
      </c>
      <c r="D49" s="62">
        <v>1</v>
      </c>
      <c r="E49" s="60">
        <v>1</v>
      </c>
      <c r="F49" s="72">
        <v>1</v>
      </c>
      <c r="G49" s="62" t="s">
        <v>43</v>
      </c>
      <c r="H49" s="7">
        <v>17</v>
      </c>
      <c r="I49" s="120">
        <v>0</v>
      </c>
      <c r="J49" s="120">
        <v>0</v>
      </c>
      <c r="K49" s="120">
        <v>0</v>
      </c>
      <c r="L49" s="120">
        <v>0</v>
      </c>
    </row>
    <row r="50" spans="1:13" ht="25.5" hidden="1" customHeight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63">
        <v>2</v>
      </c>
      <c r="G50" s="62" t="s">
        <v>44</v>
      </c>
      <c r="H50" s="7">
        <v>18</v>
      </c>
      <c r="I50" s="120">
        <v>0</v>
      </c>
      <c r="J50" s="120">
        <v>0</v>
      </c>
      <c r="K50" s="120">
        <v>0</v>
      </c>
      <c r="L50" s="120">
        <v>0</v>
      </c>
      <c r="M50"/>
    </row>
    <row r="51" spans="1:13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5</v>
      </c>
      <c r="G51" s="62" t="s">
        <v>45</v>
      </c>
      <c r="H51" s="7">
        <v>19</v>
      </c>
      <c r="I51" s="120">
        <v>0</v>
      </c>
      <c r="J51" s="120">
        <v>0</v>
      </c>
      <c r="K51" s="120">
        <v>0</v>
      </c>
      <c r="L51" s="120">
        <v>0</v>
      </c>
      <c r="M51"/>
    </row>
    <row r="52" spans="1:13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6</v>
      </c>
      <c r="G52" s="62" t="s">
        <v>46</v>
      </c>
      <c r="H52" s="7">
        <v>20</v>
      </c>
      <c r="I52" s="120">
        <v>0</v>
      </c>
      <c r="J52" s="120">
        <v>0</v>
      </c>
      <c r="K52" s="120">
        <v>0</v>
      </c>
      <c r="L52" s="120">
        <v>0</v>
      </c>
      <c r="M52"/>
    </row>
    <row r="53" spans="1:13" ht="25.5" hidden="1" customHeight="1">
      <c r="A53" s="73">
        <v>2</v>
      </c>
      <c r="B53" s="57">
        <v>2</v>
      </c>
      <c r="C53" s="55">
        <v>1</v>
      </c>
      <c r="D53" s="56">
        <v>1</v>
      </c>
      <c r="E53" s="57">
        <v>1</v>
      </c>
      <c r="F53" s="58">
        <v>7</v>
      </c>
      <c r="G53" s="56" t="s">
        <v>47</v>
      </c>
      <c r="H53" s="7">
        <v>21</v>
      </c>
      <c r="I53" s="120">
        <v>0</v>
      </c>
      <c r="J53" s="120">
        <v>0</v>
      </c>
      <c r="K53" s="120">
        <v>0</v>
      </c>
      <c r="L53" s="120">
        <v>0</v>
      </c>
      <c r="M53"/>
    </row>
    <row r="54" spans="1:13" hidden="1">
      <c r="A54" s="64">
        <v>2</v>
      </c>
      <c r="B54" s="60">
        <v>2</v>
      </c>
      <c r="C54" s="61">
        <v>1</v>
      </c>
      <c r="D54" s="62">
        <v>1</v>
      </c>
      <c r="E54" s="60">
        <v>1</v>
      </c>
      <c r="F54" s="63">
        <v>11</v>
      </c>
      <c r="G54" s="62" t="s">
        <v>48</v>
      </c>
      <c r="H54" s="7">
        <v>22</v>
      </c>
      <c r="I54" s="121">
        <v>0</v>
      </c>
      <c r="J54" s="120">
        <v>0</v>
      </c>
      <c r="K54" s="120">
        <v>0</v>
      </c>
      <c r="L54" s="120">
        <v>0</v>
      </c>
    </row>
    <row r="55" spans="1:13" ht="25.5" hidden="1" customHeight="1">
      <c r="A55" s="67">
        <v>2</v>
      </c>
      <c r="B55" s="74">
        <v>2</v>
      </c>
      <c r="C55" s="75">
        <v>1</v>
      </c>
      <c r="D55" s="75">
        <v>1</v>
      </c>
      <c r="E55" s="75">
        <v>1</v>
      </c>
      <c r="F55" s="76">
        <v>12</v>
      </c>
      <c r="G55" s="77" t="s">
        <v>49</v>
      </c>
      <c r="H55" s="7">
        <v>23</v>
      </c>
      <c r="I55" s="126">
        <v>0</v>
      </c>
      <c r="J55" s="120">
        <v>0</v>
      </c>
      <c r="K55" s="120">
        <v>0</v>
      </c>
      <c r="L55" s="120">
        <v>0</v>
      </c>
      <c r="M55"/>
    </row>
    <row r="56" spans="1:13" ht="25.5" hidden="1" customHeight="1">
      <c r="A56" s="64">
        <v>2</v>
      </c>
      <c r="B56" s="60">
        <v>2</v>
      </c>
      <c r="C56" s="61">
        <v>1</v>
      </c>
      <c r="D56" s="61">
        <v>1</v>
      </c>
      <c r="E56" s="61">
        <v>1</v>
      </c>
      <c r="F56" s="63">
        <v>14</v>
      </c>
      <c r="G56" s="78" t="s">
        <v>50</v>
      </c>
      <c r="H56" s="7">
        <v>24</v>
      </c>
      <c r="I56" s="121">
        <v>0</v>
      </c>
      <c r="J56" s="121">
        <v>0</v>
      </c>
      <c r="K56" s="121">
        <v>0</v>
      </c>
      <c r="L56" s="121">
        <v>0</v>
      </c>
      <c r="M56"/>
    </row>
    <row r="57" spans="1:13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15</v>
      </c>
      <c r="G57" s="62" t="s">
        <v>51</v>
      </c>
      <c r="H57" s="7">
        <v>25</v>
      </c>
      <c r="I57" s="121">
        <v>0</v>
      </c>
      <c r="J57" s="120">
        <v>0</v>
      </c>
      <c r="K57" s="120">
        <v>0</v>
      </c>
      <c r="L57" s="120">
        <v>0</v>
      </c>
      <c r="M57"/>
    </row>
    <row r="58" spans="1:13" hidden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16</v>
      </c>
      <c r="G58" s="62" t="s">
        <v>52</v>
      </c>
      <c r="H58" s="7">
        <v>26</v>
      </c>
      <c r="I58" s="121">
        <v>0</v>
      </c>
      <c r="J58" s="120">
        <v>0</v>
      </c>
      <c r="K58" s="120">
        <v>0</v>
      </c>
      <c r="L58" s="120">
        <v>0</v>
      </c>
    </row>
    <row r="59" spans="1:13" ht="25.5" hidden="1" customHeight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17</v>
      </c>
      <c r="G59" s="62" t="s">
        <v>53</v>
      </c>
      <c r="H59" s="7">
        <v>27</v>
      </c>
      <c r="I59" s="121">
        <v>0</v>
      </c>
      <c r="J59" s="121">
        <v>0</v>
      </c>
      <c r="K59" s="121">
        <v>0</v>
      </c>
      <c r="L59" s="121">
        <v>0</v>
      </c>
      <c r="M59"/>
    </row>
    <row r="60" spans="1:13" hidden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20</v>
      </c>
      <c r="G60" s="62" t="s">
        <v>54</v>
      </c>
      <c r="H60" s="7">
        <v>28</v>
      </c>
      <c r="I60" s="121">
        <v>0</v>
      </c>
      <c r="J60" s="120">
        <v>0</v>
      </c>
      <c r="K60" s="120">
        <v>0</v>
      </c>
      <c r="L60" s="120">
        <v>0</v>
      </c>
    </row>
    <row r="61" spans="1:13" ht="25.5" hidden="1" customHeight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21</v>
      </c>
      <c r="G61" s="62" t="s">
        <v>55</v>
      </c>
      <c r="H61" s="7">
        <v>29</v>
      </c>
      <c r="I61" s="121">
        <v>0</v>
      </c>
      <c r="J61" s="120">
        <v>0</v>
      </c>
      <c r="K61" s="120">
        <v>0</v>
      </c>
      <c r="L61" s="120">
        <v>0</v>
      </c>
      <c r="M61"/>
    </row>
    <row r="62" spans="1:13" hidden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22</v>
      </c>
      <c r="G62" s="62" t="s">
        <v>56</v>
      </c>
      <c r="H62" s="7">
        <v>30</v>
      </c>
      <c r="I62" s="121">
        <v>0</v>
      </c>
      <c r="J62" s="120">
        <v>0</v>
      </c>
      <c r="K62" s="120">
        <v>0</v>
      </c>
      <c r="L62" s="120">
        <v>0</v>
      </c>
    </row>
    <row r="63" spans="1:13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30</v>
      </c>
      <c r="G63" s="62" t="s">
        <v>57</v>
      </c>
      <c r="H63" s="7">
        <v>31</v>
      </c>
      <c r="I63" s="121">
        <v>105315</v>
      </c>
      <c r="J63" s="120">
        <v>105315</v>
      </c>
      <c r="K63" s="120">
        <v>105315</v>
      </c>
      <c r="L63" s="120">
        <v>105315</v>
      </c>
    </row>
    <row r="64" spans="1:13" hidden="1">
      <c r="A64" s="79">
        <v>2</v>
      </c>
      <c r="B64" s="80">
        <v>3</v>
      </c>
      <c r="C64" s="54"/>
      <c r="D64" s="55"/>
      <c r="E64" s="55"/>
      <c r="F64" s="58"/>
      <c r="G64" s="81" t="s">
        <v>58</v>
      </c>
      <c r="H64" s="7">
        <v>32</v>
      </c>
      <c r="I64" s="122">
        <f>I65+I81</f>
        <v>0</v>
      </c>
      <c r="J64" s="122">
        <f>J65+J81</f>
        <v>0</v>
      </c>
      <c r="K64" s="122">
        <f>K65+K81</f>
        <v>0</v>
      </c>
      <c r="L64" s="122">
        <f>L65+L81</f>
        <v>0</v>
      </c>
    </row>
    <row r="65" spans="1:15" hidden="1">
      <c r="A65" s="64">
        <v>2</v>
      </c>
      <c r="B65" s="60">
        <v>3</v>
      </c>
      <c r="C65" s="61">
        <v>1</v>
      </c>
      <c r="D65" s="61"/>
      <c r="E65" s="61"/>
      <c r="F65" s="63"/>
      <c r="G65" s="62" t="s">
        <v>59</v>
      </c>
      <c r="H65" s="7">
        <v>33</v>
      </c>
      <c r="I65" s="115">
        <f>SUM(I66+I71+I76)</f>
        <v>0</v>
      </c>
      <c r="J65" s="127">
        <f>SUM(J66+J71+J76)</f>
        <v>0</v>
      </c>
      <c r="K65" s="116">
        <f>SUM(K66+K71+K76)</f>
        <v>0</v>
      </c>
      <c r="L65" s="115">
        <f>SUM(L66+L71+L76)</f>
        <v>0</v>
      </c>
    </row>
    <row r="66" spans="1:15" hidden="1">
      <c r="A66" s="64">
        <v>2</v>
      </c>
      <c r="B66" s="60">
        <v>3</v>
      </c>
      <c r="C66" s="61">
        <v>1</v>
      </c>
      <c r="D66" s="61">
        <v>1</v>
      </c>
      <c r="E66" s="61"/>
      <c r="F66" s="63"/>
      <c r="G66" s="62" t="s">
        <v>60</v>
      </c>
      <c r="H66" s="7">
        <v>34</v>
      </c>
      <c r="I66" s="115">
        <f>I67</f>
        <v>0</v>
      </c>
      <c r="J66" s="127">
        <f>J67</f>
        <v>0</v>
      </c>
      <c r="K66" s="116">
        <f>K67</f>
        <v>0</v>
      </c>
      <c r="L66" s="115">
        <f>L67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>
        <v>1</v>
      </c>
      <c r="F67" s="63"/>
      <c r="G67" s="62" t="s">
        <v>60</v>
      </c>
      <c r="H67" s="7">
        <v>35</v>
      </c>
      <c r="I67" s="115">
        <f>SUM(I68:I70)</f>
        <v>0</v>
      </c>
      <c r="J67" s="127">
        <f>SUM(J68:J70)</f>
        <v>0</v>
      </c>
      <c r="K67" s="116">
        <f>SUM(K68:K70)</f>
        <v>0</v>
      </c>
      <c r="L67" s="115">
        <f>SUM(L68:L70)</f>
        <v>0</v>
      </c>
    </row>
    <row r="68" spans="1:15" ht="25.5" hidden="1" customHeight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>
        <v>1</v>
      </c>
      <c r="G68" s="62" t="s">
        <v>61</v>
      </c>
      <c r="H68" s="7">
        <v>36</v>
      </c>
      <c r="I68" s="121">
        <v>0</v>
      </c>
      <c r="J68" s="121">
        <v>0</v>
      </c>
      <c r="K68" s="121">
        <v>0</v>
      </c>
      <c r="L68" s="121">
        <v>0</v>
      </c>
      <c r="M68" s="82"/>
      <c r="N68" s="82"/>
      <c r="O68" s="82"/>
    </row>
    <row r="69" spans="1:15" ht="25.5" hidden="1" customHeight="1">
      <c r="A69" s="64">
        <v>2</v>
      </c>
      <c r="B69" s="57">
        <v>3</v>
      </c>
      <c r="C69" s="55">
        <v>1</v>
      </c>
      <c r="D69" s="55">
        <v>1</v>
      </c>
      <c r="E69" s="55">
        <v>1</v>
      </c>
      <c r="F69" s="58">
        <v>2</v>
      </c>
      <c r="G69" s="56" t="s">
        <v>62</v>
      </c>
      <c r="H69" s="7">
        <v>37</v>
      </c>
      <c r="I69" s="119">
        <v>0</v>
      </c>
      <c r="J69" s="119">
        <v>0</v>
      </c>
      <c r="K69" s="119">
        <v>0</v>
      </c>
      <c r="L69" s="119">
        <v>0</v>
      </c>
      <c r="M69"/>
    </row>
    <row r="70" spans="1:15" hidden="1">
      <c r="A70" s="60">
        <v>2</v>
      </c>
      <c r="B70" s="61">
        <v>3</v>
      </c>
      <c r="C70" s="61">
        <v>1</v>
      </c>
      <c r="D70" s="61">
        <v>1</v>
      </c>
      <c r="E70" s="61">
        <v>1</v>
      </c>
      <c r="F70" s="63">
        <v>3</v>
      </c>
      <c r="G70" s="62" t="s">
        <v>63</v>
      </c>
      <c r="H70" s="7">
        <v>38</v>
      </c>
      <c r="I70" s="121">
        <v>0</v>
      </c>
      <c r="J70" s="121">
        <v>0</v>
      </c>
      <c r="K70" s="121">
        <v>0</v>
      </c>
      <c r="L70" s="121">
        <v>0</v>
      </c>
    </row>
    <row r="71" spans="1:15" ht="25.5" hidden="1" customHeight="1">
      <c r="A71" s="57">
        <v>2</v>
      </c>
      <c r="B71" s="55">
        <v>3</v>
      </c>
      <c r="C71" s="55">
        <v>1</v>
      </c>
      <c r="D71" s="55">
        <v>2</v>
      </c>
      <c r="E71" s="55"/>
      <c r="F71" s="58"/>
      <c r="G71" s="56" t="s">
        <v>64</v>
      </c>
      <c r="H71" s="7">
        <v>39</v>
      </c>
      <c r="I71" s="122">
        <f>I72</f>
        <v>0</v>
      </c>
      <c r="J71" s="128">
        <f>J72</f>
        <v>0</v>
      </c>
      <c r="K71" s="123">
        <f>K72</f>
        <v>0</v>
      </c>
      <c r="L71" s="123">
        <f>L72</f>
        <v>0</v>
      </c>
      <c r="M71"/>
    </row>
    <row r="72" spans="1:15" ht="25.5" hidden="1" customHeight="1">
      <c r="A72" s="68">
        <v>2</v>
      </c>
      <c r="B72" s="69">
        <v>3</v>
      </c>
      <c r="C72" s="69">
        <v>1</v>
      </c>
      <c r="D72" s="69">
        <v>2</v>
      </c>
      <c r="E72" s="69">
        <v>1</v>
      </c>
      <c r="F72" s="71"/>
      <c r="G72" s="56" t="s">
        <v>64</v>
      </c>
      <c r="H72" s="7">
        <v>40</v>
      </c>
      <c r="I72" s="118">
        <f>SUM(I73:I75)</f>
        <v>0</v>
      </c>
      <c r="J72" s="129">
        <f>SUM(J73:J75)</f>
        <v>0</v>
      </c>
      <c r="K72" s="117">
        <f>SUM(K73:K75)</f>
        <v>0</v>
      </c>
      <c r="L72" s="116">
        <f>SUM(L73:L75)</f>
        <v>0</v>
      </c>
      <c r="M72"/>
    </row>
    <row r="73" spans="1:15" ht="25.5" hidden="1" customHeight="1">
      <c r="A73" s="60">
        <v>2</v>
      </c>
      <c r="B73" s="61">
        <v>3</v>
      </c>
      <c r="C73" s="61">
        <v>1</v>
      </c>
      <c r="D73" s="61">
        <v>2</v>
      </c>
      <c r="E73" s="61">
        <v>1</v>
      </c>
      <c r="F73" s="63">
        <v>1</v>
      </c>
      <c r="G73" s="64" t="s">
        <v>61</v>
      </c>
      <c r="H73" s="7">
        <v>41</v>
      </c>
      <c r="I73" s="121">
        <v>0</v>
      </c>
      <c r="J73" s="121">
        <v>0</v>
      </c>
      <c r="K73" s="121">
        <v>0</v>
      </c>
      <c r="L73" s="121">
        <v>0</v>
      </c>
      <c r="M73" s="82"/>
      <c r="N73" s="82"/>
      <c r="O73" s="82"/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2</v>
      </c>
      <c r="G74" s="64" t="s">
        <v>62</v>
      </c>
      <c r="H74" s="7">
        <v>42</v>
      </c>
      <c r="I74" s="121">
        <v>0</v>
      </c>
      <c r="J74" s="121">
        <v>0</v>
      </c>
      <c r="K74" s="121">
        <v>0</v>
      </c>
      <c r="L74" s="121">
        <v>0</v>
      </c>
      <c r="M74"/>
    </row>
    <row r="75" spans="1:15" hidden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3</v>
      </c>
      <c r="G75" s="64" t="s">
        <v>63</v>
      </c>
      <c r="H75" s="7">
        <v>43</v>
      </c>
      <c r="I75" s="121">
        <v>0</v>
      </c>
      <c r="J75" s="121">
        <v>0</v>
      </c>
      <c r="K75" s="121">
        <v>0</v>
      </c>
      <c r="L75" s="121">
        <v>0</v>
      </c>
    </row>
    <row r="76" spans="1:15" ht="25.5" hidden="1" customHeight="1">
      <c r="A76" s="60">
        <v>2</v>
      </c>
      <c r="B76" s="61">
        <v>3</v>
      </c>
      <c r="C76" s="61">
        <v>1</v>
      </c>
      <c r="D76" s="61">
        <v>3</v>
      </c>
      <c r="E76" s="61"/>
      <c r="F76" s="63"/>
      <c r="G76" s="64" t="s">
        <v>65</v>
      </c>
      <c r="H76" s="7">
        <v>44</v>
      </c>
      <c r="I76" s="115">
        <f>I77</f>
        <v>0</v>
      </c>
      <c r="J76" s="127">
        <f>J77</f>
        <v>0</v>
      </c>
      <c r="K76" s="116">
        <f>K77</f>
        <v>0</v>
      </c>
      <c r="L76" s="116">
        <f>L77</f>
        <v>0</v>
      </c>
      <c r="M76"/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>
        <v>1</v>
      </c>
      <c r="F77" s="63"/>
      <c r="G77" s="64" t="s">
        <v>66</v>
      </c>
      <c r="H77" s="7">
        <v>45</v>
      </c>
      <c r="I77" s="115">
        <f>SUM(I78:I80)</f>
        <v>0</v>
      </c>
      <c r="J77" s="127">
        <f>SUM(J78:J80)</f>
        <v>0</v>
      </c>
      <c r="K77" s="116">
        <f>SUM(K78:K80)</f>
        <v>0</v>
      </c>
      <c r="L77" s="116">
        <f>SUM(L78:L80)</f>
        <v>0</v>
      </c>
      <c r="M77"/>
    </row>
    <row r="78" spans="1:15" hidden="1">
      <c r="A78" s="57">
        <v>2</v>
      </c>
      <c r="B78" s="55">
        <v>3</v>
      </c>
      <c r="C78" s="55">
        <v>1</v>
      </c>
      <c r="D78" s="55">
        <v>3</v>
      </c>
      <c r="E78" s="55">
        <v>1</v>
      </c>
      <c r="F78" s="58">
        <v>1</v>
      </c>
      <c r="G78" s="73" t="s">
        <v>67</v>
      </c>
      <c r="H78" s="7">
        <v>46</v>
      </c>
      <c r="I78" s="119">
        <v>0</v>
      </c>
      <c r="J78" s="119">
        <v>0</v>
      </c>
      <c r="K78" s="119">
        <v>0</v>
      </c>
      <c r="L78" s="119">
        <v>0</v>
      </c>
    </row>
    <row r="79" spans="1:15" hidden="1">
      <c r="A79" s="60">
        <v>2</v>
      </c>
      <c r="B79" s="61">
        <v>3</v>
      </c>
      <c r="C79" s="61">
        <v>1</v>
      </c>
      <c r="D79" s="61">
        <v>3</v>
      </c>
      <c r="E79" s="61">
        <v>1</v>
      </c>
      <c r="F79" s="63">
        <v>2</v>
      </c>
      <c r="G79" s="64" t="s">
        <v>68</v>
      </c>
      <c r="H79" s="7">
        <v>47</v>
      </c>
      <c r="I79" s="121">
        <v>0</v>
      </c>
      <c r="J79" s="121">
        <v>0</v>
      </c>
      <c r="K79" s="121">
        <v>0</v>
      </c>
      <c r="L79" s="121">
        <v>0</v>
      </c>
    </row>
    <row r="80" spans="1:15" hidden="1">
      <c r="A80" s="57">
        <v>2</v>
      </c>
      <c r="B80" s="55">
        <v>3</v>
      </c>
      <c r="C80" s="55">
        <v>1</v>
      </c>
      <c r="D80" s="55">
        <v>3</v>
      </c>
      <c r="E80" s="55">
        <v>1</v>
      </c>
      <c r="F80" s="58">
        <v>3</v>
      </c>
      <c r="G80" s="73" t="s">
        <v>69</v>
      </c>
      <c r="H80" s="7">
        <v>48</v>
      </c>
      <c r="I80" s="119">
        <v>0</v>
      </c>
      <c r="J80" s="119">
        <v>0</v>
      </c>
      <c r="K80" s="119">
        <v>0</v>
      </c>
      <c r="L80" s="119">
        <v>0</v>
      </c>
    </row>
    <row r="81" spans="1:13" hidden="1">
      <c r="A81" s="57">
        <v>2</v>
      </c>
      <c r="B81" s="55">
        <v>3</v>
      </c>
      <c r="C81" s="55">
        <v>2</v>
      </c>
      <c r="D81" s="55"/>
      <c r="E81" s="55"/>
      <c r="F81" s="58"/>
      <c r="G81" s="73" t="s">
        <v>70</v>
      </c>
      <c r="H81" s="7">
        <v>49</v>
      </c>
      <c r="I81" s="115">
        <f t="shared" ref="I81:L82" si="3">I82</f>
        <v>0</v>
      </c>
      <c r="J81" s="115">
        <f t="shared" si="3"/>
        <v>0</v>
      </c>
      <c r="K81" s="115">
        <f t="shared" si="3"/>
        <v>0</v>
      </c>
      <c r="L81" s="115">
        <f t="shared" si="3"/>
        <v>0</v>
      </c>
    </row>
    <row r="82" spans="1:13" hidden="1">
      <c r="A82" s="57">
        <v>2</v>
      </c>
      <c r="B82" s="55">
        <v>3</v>
      </c>
      <c r="C82" s="55">
        <v>2</v>
      </c>
      <c r="D82" s="55">
        <v>1</v>
      </c>
      <c r="E82" s="55"/>
      <c r="F82" s="58"/>
      <c r="G82" s="73" t="s">
        <v>70</v>
      </c>
      <c r="H82" s="7">
        <v>50</v>
      </c>
      <c r="I82" s="115">
        <f t="shared" si="3"/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3" hidden="1">
      <c r="A83" s="57">
        <v>2</v>
      </c>
      <c r="B83" s="55">
        <v>3</v>
      </c>
      <c r="C83" s="55">
        <v>2</v>
      </c>
      <c r="D83" s="55">
        <v>1</v>
      </c>
      <c r="E83" s="55">
        <v>1</v>
      </c>
      <c r="F83" s="58"/>
      <c r="G83" s="73" t="s">
        <v>70</v>
      </c>
      <c r="H83" s="7">
        <v>51</v>
      </c>
      <c r="I83" s="115">
        <f>SUM(I84)</f>
        <v>0</v>
      </c>
      <c r="J83" s="115">
        <f>SUM(J84)</f>
        <v>0</v>
      </c>
      <c r="K83" s="115">
        <f>SUM(K84)</f>
        <v>0</v>
      </c>
      <c r="L83" s="115">
        <f>SUM(L84)</f>
        <v>0</v>
      </c>
    </row>
    <row r="84" spans="1:13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>
        <v>1</v>
      </c>
      <c r="G84" s="73" t="s">
        <v>70</v>
      </c>
      <c r="H84" s="7">
        <v>52</v>
      </c>
      <c r="I84" s="121">
        <v>0</v>
      </c>
      <c r="J84" s="121">
        <v>0</v>
      </c>
      <c r="K84" s="121">
        <v>0</v>
      </c>
      <c r="L84" s="121">
        <v>0</v>
      </c>
    </row>
    <row r="85" spans="1:13" hidden="1">
      <c r="A85" s="49">
        <v>2</v>
      </c>
      <c r="B85" s="50">
        <v>4</v>
      </c>
      <c r="C85" s="50"/>
      <c r="D85" s="50"/>
      <c r="E85" s="50"/>
      <c r="F85" s="52"/>
      <c r="G85" s="83" t="s">
        <v>71</v>
      </c>
      <c r="H85" s="7">
        <v>53</v>
      </c>
      <c r="I85" s="115">
        <f t="shared" ref="I85:L87" si="4">I86</f>
        <v>0</v>
      </c>
      <c r="J85" s="127">
        <f t="shared" si="4"/>
        <v>0</v>
      </c>
      <c r="K85" s="116">
        <f t="shared" si="4"/>
        <v>0</v>
      </c>
      <c r="L85" s="116">
        <f t="shared" si="4"/>
        <v>0</v>
      </c>
    </row>
    <row r="86" spans="1:13" hidden="1">
      <c r="A86" s="60">
        <v>2</v>
      </c>
      <c r="B86" s="61">
        <v>4</v>
      </c>
      <c r="C86" s="61">
        <v>1</v>
      </c>
      <c r="D86" s="61"/>
      <c r="E86" s="61"/>
      <c r="F86" s="63"/>
      <c r="G86" s="64" t="s">
        <v>72</v>
      </c>
      <c r="H86" s="7">
        <v>54</v>
      </c>
      <c r="I86" s="115">
        <f t="shared" si="4"/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3" hidden="1">
      <c r="A87" s="60">
        <v>2</v>
      </c>
      <c r="B87" s="61">
        <v>4</v>
      </c>
      <c r="C87" s="61">
        <v>1</v>
      </c>
      <c r="D87" s="61">
        <v>1</v>
      </c>
      <c r="E87" s="61"/>
      <c r="F87" s="63"/>
      <c r="G87" s="64" t="s">
        <v>72</v>
      </c>
      <c r="H87" s="7">
        <v>55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3" hidden="1">
      <c r="A88" s="60">
        <v>2</v>
      </c>
      <c r="B88" s="61">
        <v>4</v>
      </c>
      <c r="C88" s="61">
        <v>1</v>
      </c>
      <c r="D88" s="61">
        <v>1</v>
      </c>
      <c r="E88" s="61">
        <v>1</v>
      </c>
      <c r="F88" s="63"/>
      <c r="G88" s="64" t="s">
        <v>72</v>
      </c>
      <c r="H88" s="7">
        <v>56</v>
      </c>
      <c r="I88" s="115">
        <f>SUM(I89:I91)</f>
        <v>0</v>
      </c>
      <c r="J88" s="127">
        <f>SUM(J89:J91)</f>
        <v>0</v>
      </c>
      <c r="K88" s="116">
        <f>SUM(K89:K91)</f>
        <v>0</v>
      </c>
      <c r="L88" s="116">
        <f>SUM(L89:L91)</f>
        <v>0</v>
      </c>
    </row>
    <row r="89" spans="1:13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>
        <v>1</v>
      </c>
      <c r="G89" s="64" t="s">
        <v>73</v>
      </c>
      <c r="H89" s="7">
        <v>57</v>
      </c>
      <c r="I89" s="121">
        <v>0</v>
      </c>
      <c r="J89" s="121">
        <v>0</v>
      </c>
      <c r="K89" s="121">
        <v>0</v>
      </c>
      <c r="L89" s="121">
        <v>0</v>
      </c>
    </row>
    <row r="90" spans="1:13" hidden="1">
      <c r="A90" s="60">
        <v>2</v>
      </c>
      <c r="B90" s="60">
        <v>4</v>
      </c>
      <c r="C90" s="60">
        <v>1</v>
      </c>
      <c r="D90" s="61">
        <v>1</v>
      </c>
      <c r="E90" s="61">
        <v>1</v>
      </c>
      <c r="F90" s="84">
        <v>2</v>
      </c>
      <c r="G90" s="62" t="s">
        <v>74</v>
      </c>
      <c r="H90" s="7">
        <v>58</v>
      </c>
      <c r="I90" s="121">
        <v>0</v>
      </c>
      <c r="J90" s="121">
        <v>0</v>
      </c>
      <c r="K90" s="121">
        <v>0</v>
      </c>
      <c r="L90" s="121">
        <v>0</v>
      </c>
    </row>
    <row r="91" spans="1:13" hidden="1">
      <c r="A91" s="60">
        <v>2</v>
      </c>
      <c r="B91" s="61">
        <v>4</v>
      </c>
      <c r="C91" s="60">
        <v>1</v>
      </c>
      <c r="D91" s="61">
        <v>1</v>
      </c>
      <c r="E91" s="61">
        <v>1</v>
      </c>
      <c r="F91" s="84">
        <v>3</v>
      </c>
      <c r="G91" s="62" t="s">
        <v>75</v>
      </c>
      <c r="H91" s="7">
        <v>59</v>
      </c>
      <c r="I91" s="121">
        <v>0</v>
      </c>
      <c r="J91" s="121">
        <v>0</v>
      </c>
      <c r="K91" s="121">
        <v>0</v>
      </c>
      <c r="L91" s="121">
        <v>0</v>
      </c>
    </row>
    <row r="92" spans="1:13" hidden="1">
      <c r="A92" s="49">
        <v>2</v>
      </c>
      <c r="B92" s="50">
        <v>5</v>
      </c>
      <c r="C92" s="49"/>
      <c r="D92" s="50"/>
      <c r="E92" s="50"/>
      <c r="F92" s="85"/>
      <c r="G92" s="51" t="s">
        <v>76</v>
      </c>
      <c r="H92" s="7">
        <v>60</v>
      </c>
      <c r="I92" s="115">
        <f>SUM(I93+I98+I103)</f>
        <v>0</v>
      </c>
      <c r="J92" s="127">
        <f>SUM(J93+J98+J103)</f>
        <v>0</v>
      </c>
      <c r="K92" s="116">
        <f>SUM(K93+K98+K103)</f>
        <v>0</v>
      </c>
      <c r="L92" s="116">
        <f>SUM(L93+L98+L103)</f>
        <v>0</v>
      </c>
    </row>
    <row r="93" spans="1:13" hidden="1">
      <c r="A93" s="57">
        <v>2</v>
      </c>
      <c r="B93" s="55">
        <v>5</v>
      </c>
      <c r="C93" s="57">
        <v>1</v>
      </c>
      <c r="D93" s="55"/>
      <c r="E93" s="55"/>
      <c r="F93" s="86"/>
      <c r="G93" s="56" t="s">
        <v>77</v>
      </c>
      <c r="H93" s="7">
        <v>61</v>
      </c>
      <c r="I93" s="122">
        <f t="shared" ref="I93:L94" si="5">I94</f>
        <v>0</v>
      </c>
      <c r="J93" s="128">
        <f t="shared" si="5"/>
        <v>0</v>
      </c>
      <c r="K93" s="123">
        <f t="shared" si="5"/>
        <v>0</v>
      </c>
      <c r="L93" s="123">
        <f t="shared" si="5"/>
        <v>0</v>
      </c>
    </row>
    <row r="94" spans="1:13" hidden="1">
      <c r="A94" s="60">
        <v>2</v>
      </c>
      <c r="B94" s="61">
        <v>5</v>
      </c>
      <c r="C94" s="60">
        <v>1</v>
      </c>
      <c r="D94" s="61">
        <v>1</v>
      </c>
      <c r="E94" s="61"/>
      <c r="F94" s="84"/>
      <c r="G94" s="62" t="s">
        <v>77</v>
      </c>
      <c r="H94" s="7">
        <v>62</v>
      </c>
      <c r="I94" s="115">
        <f t="shared" si="5"/>
        <v>0</v>
      </c>
      <c r="J94" s="127">
        <f t="shared" si="5"/>
        <v>0</v>
      </c>
      <c r="K94" s="116">
        <f t="shared" si="5"/>
        <v>0</v>
      </c>
      <c r="L94" s="116">
        <f t="shared" si="5"/>
        <v>0</v>
      </c>
    </row>
    <row r="95" spans="1:13" hidden="1">
      <c r="A95" s="60">
        <v>2</v>
      </c>
      <c r="B95" s="61">
        <v>5</v>
      </c>
      <c r="C95" s="60">
        <v>1</v>
      </c>
      <c r="D95" s="61">
        <v>1</v>
      </c>
      <c r="E95" s="61">
        <v>1</v>
      </c>
      <c r="F95" s="84"/>
      <c r="G95" s="62" t="s">
        <v>77</v>
      </c>
      <c r="H95" s="7">
        <v>63</v>
      </c>
      <c r="I95" s="115">
        <f>SUM(I96:I97)</f>
        <v>0</v>
      </c>
      <c r="J95" s="127">
        <f>SUM(J96:J97)</f>
        <v>0</v>
      </c>
      <c r="K95" s="116">
        <f>SUM(K96:K97)</f>
        <v>0</v>
      </c>
      <c r="L95" s="116">
        <f>SUM(L96:L97)</f>
        <v>0</v>
      </c>
    </row>
    <row r="96" spans="1:13" ht="25.5" hidden="1" customHeight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>
        <v>1</v>
      </c>
      <c r="G96" s="62" t="s">
        <v>78</v>
      </c>
      <c r="H96" s="7">
        <v>64</v>
      </c>
      <c r="I96" s="121">
        <v>0</v>
      </c>
      <c r="J96" s="121">
        <v>0</v>
      </c>
      <c r="K96" s="121">
        <v>0</v>
      </c>
      <c r="L96" s="121">
        <v>0</v>
      </c>
      <c r="M96"/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2</v>
      </c>
      <c r="G97" s="62" t="s">
        <v>79</v>
      </c>
      <c r="H97" s="7">
        <v>65</v>
      </c>
      <c r="I97" s="121">
        <v>0</v>
      </c>
      <c r="J97" s="121">
        <v>0</v>
      </c>
      <c r="K97" s="121">
        <v>0</v>
      </c>
      <c r="L97" s="121">
        <v>0</v>
      </c>
      <c r="M97"/>
    </row>
    <row r="98" spans="1:19" hidden="1">
      <c r="A98" s="60">
        <v>2</v>
      </c>
      <c r="B98" s="61">
        <v>5</v>
      </c>
      <c r="C98" s="60">
        <v>2</v>
      </c>
      <c r="D98" s="61"/>
      <c r="E98" s="61"/>
      <c r="F98" s="84"/>
      <c r="G98" s="62" t="s">
        <v>80</v>
      </c>
      <c r="H98" s="7">
        <v>66</v>
      </c>
      <c r="I98" s="115">
        <f t="shared" ref="I98:L99" si="6">I99</f>
        <v>0</v>
      </c>
      <c r="J98" s="127">
        <f t="shared" si="6"/>
        <v>0</v>
      </c>
      <c r="K98" s="116">
        <f t="shared" si="6"/>
        <v>0</v>
      </c>
      <c r="L98" s="115">
        <f t="shared" si="6"/>
        <v>0</v>
      </c>
    </row>
    <row r="99" spans="1:19" hidden="1">
      <c r="A99" s="64">
        <v>2</v>
      </c>
      <c r="B99" s="60">
        <v>5</v>
      </c>
      <c r="C99" s="61">
        <v>2</v>
      </c>
      <c r="D99" s="62">
        <v>1</v>
      </c>
      <c r="E99" s="60"/>
      <c r="F99" s="84"/>
      <c r="G99" s="62" t="s">
        <v>80</v>
      </c>
      <c r="H99" s="7">
        <v>67</v>
      </c>
      <c r="I99" s="115">
        <f t="shared" si="6"/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>
        <v>1</v>
      </c>
      <c r="F100" s="84"/>
      <c r="G100" s="62" t="s">
        <v>80</v>
      </c>
      <c r="H100" s="7">
        <v>68</v>
      </c>
      <c r="I100" s="115">
        <f>SUM(I101:I102)</f>
        <v>0</v>
      </c>
      <c r="J100" s="127">
        <f>SUM(J101:J102)</f>
        <v>0</v>
      </c>
      <c r="K100" s="116">
        <f>SUM(K101:K102)</f>
        <v>0</v>
      </c>
      <c r="L100" s="115">
        <f>SUM(L101:L102)</f>
        <v>0</v>
      </c>
    </row>
    <row r="101" spans="1:19" ht="25.5" hidden="1" customHeight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>
        <v>1</v>
      </c>
      <c r="G101" s="62" t="s">
        <v>81</v>
      </c>
      <c r="H101" s="7">
        <v>69</v>
      </c>
      <c r="I101" s="121">
        <v>0</v>
      </c>
      <c r="J101" s="121">
        <v>0</v>
      </c>
      <c r="K101" s="121">
        <v>0</v>
      </c>
      <c r="L101" s="121">
        <v>0</v>
      </c>
      <c r="M101"/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2</v>
      </c>
      <c r="G102" s="62" t="s">
        <v>82</v>
      </c>
      <c r="H102" s="7">
        <v>70</v>
      </c>
      <c r="I102" s="121">
        <v>0</v>
      </c>
      <c r="J102" s="121">
        <v>0</v>
      </c>
      <c r="K102" s="121">
        <v>0</v>
      </c>
      <c r="L102" s="121">
        <v>0</v>
      </c>
      <c r="M102"/>
    </row>
    <row r="103" spans="1:19" ht="25.5" hidden="1" customHeight="1">
      <c r="A103" s="64">
        <v>2</v>
      </c>
      <c r="B103" s="60">
        <v>5</v>
      </c>
      <c r="C103" s="61">
        <v>3</v>
      </c>
      <c r="D103" s="62"/>
      <c r="E103" s="60"/>
      <c r="F103" s="84"/>
      <c r="G103" s="62" t="s">
        <v>83</v>
      </c>
      <c r="H103" s="7">
        <v>71</v>
      </c>
      <c r="I103" s="115">
        <f>I104+I108</f>
        <v>0</v>
      </c>
      <c r="J103" s="115">
        <f>J104+J108</f>
        <v>0</v>
      </c>
      <c r="K103" s="115">
        <f>K104+K108</f>
        <v>0</v>
      </c>
      <c r="L103" s="115">
        <f>L104+L108</f>
        <v>0</v>
      </c>
      <c r="M103"/>
    </row>
    <row r="104" spans="1:19" ht="25.5" hidden="1" customHeight="1">
      <c r="A104" s="64">
        <v>2</v>
      </c>
      <c r="B104" s="60">
        <v>5</v>
      </c>
      <c r="C104" s="61">
        <v>3</v>
      </c>
      <c r="D104" s="62">
        <v>1</v>
      </c>
      <c r="E104" s="60"/>
      <c r="F104" s="84"/>
      <c r="G104" s="62" t="s">
        <v>84</v>
      </c>
      <c r="H104" s="7">
        <v>72</v>
      </c>
      <c r="I104" s="115">
        <f>I105</f>
        <v>0</v>
      </c>
      <c r="J104" s="127">
        <f>J105</f>
        <v>0</v>
      </c>
      <c r="K104" s="116">
        <f>K105</f>
        <v>0</v>
      </c>
      <c r="L104" s="115">
        <f>L105</f>
        <v>0</v>
      </c>
      <c r="M104"/>
    </row>
    <row r="105" spans="1:19" ht="25.5" hidden="1" customHeight="1">
      <c r="A105" s="67">
        <v>2</v>
      </c>
      <c r="B105" s="68">
        <v>5</v>
      </c>
      <c r="C105" s="69">
        <v>3</v>
      </c>
      <c r="D105" s="70">
        <v>1</v>
      </c>
      <c r="E105" s="68">
        <v>1</v>
      </c>
      <c r="F105" s="87"/>
      <c r="G105" s="70" t="s">
        <v>84</v>
      </c>
      <c r="H105" s="7">
        <v>73</v>
      </c>
      <c r="I105" s="118">
        <f>SUM(I106:I107)</f>
        <v>0</v>
      </c>
      <c r="J105" s="129">
        <f>SUM(J106:J107)</f>
        <v>0</v>
      </c>
      <c r="K105" s="117">
        <f>SUM(K106:K107)</f>
        <v>0</v>
      </c>
      <c r="L105" s="118">
        <f>SUM(L106:L107)</f>
        <v>0</v>
      </c>
      <c r="M105"/>
    </row>
    <row r="106" spans="1:19" ht="25.5" hidden="1" customHeight="1">
      <c r="A106" s="64">
        <v>2</v>
      </c>
      <c r="B106" s="60">
        <v>5</v>
      </c>
      <c r="C106" s="61">
        <v>3</v>
      </c>
      <c r="D106" s="62">
        <v>1</v>
      </c>
      <c r="E106" s="60">
        <v>1</v>
      </c>
      <c r="F106" s="84">
        <v>1</v>
      </c>
      <c r="G106" s="62" t="s">
        <v>84</v>
      </c>
      <c r="H106" s="7">
        <v>74</v>
      </c>
      <c r="I106" s="121">
        <v>0</v>
      </c>
      <c r="J106" s="121">
        <v>0</v>
      </c>
      <c r="K106" s="121">
        <v>0</v>
      </c>
      <c r="L106" s="121">
        <v>0</v>
      </c>
      <c r="M106"/>
    </row>
    <row r="107" spans="1:19" ht="25.5" hidden="1" customHeight="1">
      <c r="A107" s="67">
        <v>2</v>
      </c>
      <c r="B107" s="68">
        <v>5</v>
      </c>
      <c r="C107" s="69">
        <v>3</v>
      </c>
      <c r="D107" s="70">
        <v>1</v>
      </c>
      <c r="E107" s="68">
        <v>1</v>
      </c>
      <c r="F107" s="87">
        <v>2</v>
      </c>
      <c r="G107" s="70" t="s">
        <v>85</v>
      </c>
      <c r="H107" s="7">
        <v>75</v>
      </c>
      <c r="I107" s="121">
        <v>0</v>
      </c>
      <c r="J107" s="121">
        <v>0</v>
      </c>
      <c r="K107" s="121">
        <v>0</v>
      </c>
      <c r="L107" s="121">
        <v>0</v>
      </c>
      <c r="M107"/>
      <c r="S107" s="146"/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2</v>
      </c>
      <c r="E108" s="68"/>
      <c r="F108" s="87"/>
      <c r="G108" s="70" t="s">
        <v>86</v>
      </c>
      <c r="H108" s="7">
        <v>76</v>
      </c>
      <c r="I108" s="116">
        <f>I109</f>
        <v>0</v>
      </c>
      <c r="J108" s="115">
        <f>J109</f>
        <v>0</v>
      </c>
      <c r="K108" s="115">
        <f>K109</f>
        <v>0</v>
      </c>
      <c r="L108" s="115">
        <f>L109</f>
        <v>0</v>
      </c>
      <c r="M108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>
        <v>1</v>
      </c>
      <c r="F109" s="87"/>
      <c r="G109" s="70" t="s">
        <v>86</v>
      </c>
      <c r="H109" s="7">
        <v>77</v>
      </c>
      <c r="I109" s="118">
        <f>SUM(I110:I111)</f>
        <v>0</v>
      </c>
      <c r="J109" s="118">
        <f>SUM(J110:J111)</f>
        <v>0</v>
      </c>
      <c r="K109" s="118">
        <f>SUM(K110:K111)</f>
        <v>0</v>
      </c>
      <c r="L109" s="118">
        <f>SUM(L110:L111)</f>
        <v>0</v>
      </c>
      <c r="M109"/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>
        <v>1</v>
      </c>
      <c r="G110" s="70" t="s">
        <v>86</v>
      </c>
      <c r="H110" s="7">
        <v>78</v>
      </c>
      <c r="I110" s="121">
        <v>0</v>
      </c>
      <c r="J110" s="121">
        <v>0</v>
      </c>
      <c r="K110" s="121">
        <v>0</v>
      </c>
      <c r="L110" s="121">
        <v>0</v>
      </c>
      <c r="M110"/>
    </row>
    <row r="111" spans="1:19" hidden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2</v>
      </c>
      <c r="G111" s="70" t="s">
        <v>87</v>
      </c>
      <c r="H111" s="7">
        <v>79</v>
      </c>
      <c r="I111" s="121">
        <v>0</v>
      </c>
      <c r="J111" s="121">
        <v>0</v>
      </c>
      <c r="K111" s="121">
        <v>0</v>
      </c>
      <c r="L111" s="121">
        <v>0</v>
      </c>
    </row>
    <row r="112" spans="1:19" hidden="1">
      <c r="A112" s="83">
        <v>2</v>
      </c>
      <c r="B112" s="49">
        <v>6</v>
      </c>
      <c r="C112" s="50"/>
      <c r="D112" s="51"/>
      <c r="E112" s="49"/>
      <c r="F112" s="85"/>
      <c r="G112" s="88" t="s">
        <v>88</v>
      </c>
      <c r="H112" s="7">
        <v>80</v>
      </c>
      <c r="I112" s="115">
        <f>SUM(I113+I118+I122+I126+I130+I134)</f>
        <v>0</v>
      </c>
      <c r="J112" s="115">
        <f>SUM(J113+J118+J122+J126+J130+J134)</f>
        <v>0</v>
      </c>
      <c r="K112" s="115">
        <f>SUM(K113+K118+K122+K126+K130+K134)</f>
        <v>0</v>
      </c>
      <c r="L112" s="115">
        <f>SUM(L113+L118+L122+L126+L130+L134)</f>
        <v>0</v>
      </c>
    </row>
    <row r="113" spans="1:13" hidden="1">
      <c r="A113" s="67">
        <v>2</v>
      </c>
      <c r="B113" s="68">
        <v>6</v>
      </c>
      <c r="C113" s="69">
        <v>1</v>
      </c>
      <c r="D113" s="70"/>
      <c r="E113" s="68"/>
      <c r="F113" s="87"/>
      <c r="G113" s="70" t="s">
        <v>89</v>
      </c>
      <c r="H113" s="7">
        <v>81</v>
      </c>
      <c r="I113" s="118">
        <f t="shared" ref="I113:L114" si="7">I114</f>
        <v>0</v>
      </c>
      <c r="J113" s="129">
        <f t="shared" si="7"/>
        <v>0</v>
      </c>
      <c r="K113" s="117">
        <f t="shared" si="7"/>
        <v>0</v>
      </c>
      <c r="L113" s="118">
        <f t="shared" si="7"/>
        <v>0</v>
      </c>
    </row>
    <row r="114" spans="1:13" hidden="1">
      <c r="A114" s="64">
        <v>2</v>
      </c>
      <c r="B114" s="60">
        <v>6</v>
      </c>
      <c r="C114" s="61">
        <v>1</v>
      </c>
      <c r="D114" s="62">
        <v>1</v>
      </c>
      <c r="E114" s="60"/>
      <c r="F114" s="84"/>
      <c r="G114" s="62" t="s">
        <v>89</v>
      </c>
      <c r="H114" s="7">
        <v>82</v>
      </c>
      <c r="I114" s="115">
        <f t="shared" si="7"/>
        <v>0</v>
      </c>
      <c r="J114" s="127">
        <f t="shared" si="7"/>
        <v>0</v>
      </c>
      <c r="K114" s="116">
        <f t="shared" si="7"/>
        <v>0</v>
      </c>
      <c r="L114" s="115">
        <f t="shared" si="7"/>
        <v>0</v>
      </c>
    </row>
    <row r="115" spans="1:13" hidden="1">
      <c r="A115" s="64">
        <v>2</v>
      </c>
      <c r="B115" s="60">
        <v>6</v>
      </c>
      <c r="C115" s="61">
        <v>1</v>
      </c>
      <c r="D115" s="62">
        <v>1</v>
      </c>
      <c r="E115" s="60">
        <v>1</v>
      </c>
      <c r="F115" s="84"/>
      <c r="G115" s="62" t="s">
        <v>89</v>
      </c>
      <c r="H115" s="7">
        <v>83</v>
      </c>
      <c r="I115" s="115">
        <f>SUM(I116:I117)</f>
        <v>0</v>
      </c>
      <c r="J115" s="127">
        <f>SUM(J116:J117)</f>
        <v>0</v>
      </c>
      <c r="K115" s="116">
        <f>SUM(K116:K117)</f>
        <v>0</v>
      </c>
      <c r="L115" s="115">
        <f>SUM(L116:L117)</f>
        <v>0</v>
      </c>
    </row>
    <row r="116" spans="1:13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>
        <v>1</v>
      </c>
      <c r="G116" s="62" t="s">
        <v>90</v>
      </c>
      <c r="H116" s="7">
        <v>84</v>
      </c>
      <c r="I116" s="121">
        <v>0</v>
      </c>
      <c r="J116" s="121">
        <v>0</v>
      </c>
      <c r="K116" s="121">
        <v>0</v>
      </c>
      <c r="L116" s="121">
        <v>0</v>
      </c>
    </row>
    <row r="117" spans="1:13" hidden="1">
      <c r="A117" s="73">
        <v>2</v>
      </c>
      <c r="B117" s="57">
        <v>6</v>
      </c>
      <c r="C117" s="55">
        <v>1</v>
      </c>
      <c r="D117" s="56">
        <v>1</v>
      </c>
      <c r="E117" s="57">
        <v>1</v>
      </c>
      <c r="F117" s="86">
        <v>2</v>
      </c>
      <c r="G117" s="56" t="s">
        <v>91</v>
      </c>
      <c r="H117" s="7">
        <v>85</v>
      </c>
      <c r="I117" s="119">
        <v>0</v>
      </c>
      <c r="J117" s="119">
        <v>0</v>
      </c>
      <c r="K117" s="119">
        <v>0</v>
      </c>
      <c r="L117" s="119">
        <v>0</v>
      </c>
    </row>
    <row r="118" spans="1:13" ht="25.5" hidden="1" customHeight="1">
      <c r="A118" s="64">
        <v>2</v>
      </c>
      <c r="B118" s="60">
        <v>6</v>
      </c>
      <c r="C118" s="61">
        <v>2</v>
      </c>
      <c r="D118" s="62"/>
      <c r="E118" s="60"/>
      <c r="F118" s="84"/>
      <c r="G118" s="62" t="s">
        <v>92</v>
      </c>
      <c r="H118" s="7">
        <v>86</v>
      </c>
      <c r="I118" s="115">
        <f t="shared" ref="I118:L120" si="8">I119</f>
        <v>0</v>
      </c>
      <c r="J118" s="127">
        <f t="shared" si="8"/>
        <v>0</v>
      </c>
      <c r="K118" s="116">
        <f t="shared" si="8"/>
        <v>0</v>
      </c>
      <c r="L118" s="115">
        <f t="shared" si="8"/>
        <v>0</v>
      </c>
      <c r="M118"/>
    </row>
    <row r="119" spans="1:13" ht="25.5" hidden="1" customHeight="1">
      <c r="A119" s="64">
        <v>2</v>
      </c>
      <c r="B119" s="60">
        <v>6</v>
      </c>
      <c r="C119" s="61">
        <v>2</v>
      </c>
      <c r="D119" s="62">
        <v>1</v>
      </c>
      <c r="E119" s="60"/>
      <c r="F119" s="84"/>
      <c r="G119" s="62" t="s">
        <v>92</v>
      </c>
      <c r="H119" s="7">
        <v>87</v>
      </c>
      <c r="I119" s="115">
        <f t="shared" si="8"/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  <c r="M119"/>
    </row>
    <row r="120" spans="1:13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>
        <v>1</v>
      </c>
      <c r="F120" s="84"/>
      <c r="G120" s="62" t="s">
        <v>92</v>
      </c>
      <c r="H120" s="7">
        <v>88</v>
      </c>
      <c r="I120" s="130">
        <f t="shared" si="8"/>
        <v>0</v>
      </c>
      <c r="J120" s="131">
        <f t="shared" si="8"/>
        <v>0</v>
      </c>
      <c r="K120" s="132">
        <f t="shared" si="8"/>
        <v>0</v>
      </c>
      <c r="L120" s="130">
        <f t="shared" si="8"/>
        <v>0</v>
      </c>
      <c r="M120"/>
    </row>
    <row r="121" spans="1:13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>
        <v>1</v>
      </c>
      <c r="G121" s="62" t="s">
        <v>92</v>
      </c>
      <c r="H121" s="7">
        <v>89</v>
      </c>
      <c r="I121" s="121">
        <v>0</v>
      </c>
      <c r="J121" s="121">
        <v>0</v>
      </c>
      <c r="K121" s="121">
        <v>0</v>
      </c>
      <c r="L121" s="121">
        <v>0</v>
      </c>
      <c r="M121"/>
    </row>
    <row r="122" spans="1:13" ht="25.5" hidden="1" customHeight="1">
      <c r="A122" s="73">
        <v>2</v>
      </c>
      <c r="B122" s="57">
        <v>6</v>
      </c>
      <c r="C122" s="55">
        <v>3</v>
      </c>
      <c r="D122" s="56"/>
      <c r="E122" s="57"/>
      <c r="F122" s="86"/>
      <c r="G122" s="56" t="s">
        <v>93</v>
      </c>
      <c r="H122" s="7">
        <v>90</v>
      </c>
      <c r="I122" s="122">
        <f t="shared" ref="I122:L124" si="9">I123</f>
        <v>0</v>
      </c>
      <c r="J122" s="128">
        <f t="shared" si="9"/>
        <v>0</v>
      </c>
      <c r="K122" s="123">
        <f t="shared" si="9"/>
        <v>0</v>
      </c>
      <c r="L122" s="122">
        <f t="shared" si="9"/>
        <v>0</v>
      </c>
      <c r="M122"/>
    </row>
    <row r="123" spans="1:13" ht="25.5" hidden="1" customHeight="1">
      <c r="A123" s="64">
        <v>2</v>
      </c>
      <c r="B123" s="60">
        <v>6</v>
      </c>
      <c r="C123" s="61">
        <v>3</v>
      </c>
      <c r="D123" s="62">
        <v>1</v>
      </c>
      <c r="E123" s="60"/>
      <c r="F123" s="84"/>
      <c r="G123" s="62" t="s">
        <v>93</v>
      </c>
      <c r="H123" s="7">
        <v>91</v>
      </c>
      <c r="I123" s="115">
        <f t="shared" si="9"/>
        <v>0</v>
      </c>
      <c r="J123" s="127">
        <f t="shared" si="9"/>
        <v>0</v>
      </c>
      <c r="K123" s="116">
        <f t="shared" si="9"/>
        <v>0</v>
      </c>
      <c r="L123" s="115">
        <f t="shared" si="9"/>
        <v>0</v>
      </c>
      <c r="M123"/>
    </row>
    <row r="124" spans="1:13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>
        <v>1</v>
      </c>
      <c r="F124" s="84"/>
      <c r="G124" s="62" t="s">
        <v>93</v>
      </c>
      <c r="H124" s="7">
        <v>92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  <c r="M124"/>
    </row>
    <row r="125" spans="1:13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>
        <v>1</v>
      </c>
      <c r="G125" s="62" t="s">
        <v>93</v>
      </c>
      <c r="H125" s="7">
        <v>93</v>
      </c>
      <c r="I125" s="121">
        <v>0</v>
      </c>
      <c r="J125" s="121">
        <v>0</v>
      </c>
      <c r="K125" s="121">
        <v>0</v>
      </c>
      <c r="L125" s="121">
        <v>0</v>
      </c>
      <c r="M125"/>
    </row>
    <row r="126" spans="1:13" ht="25.5" hidden="1" customHeight="1">
      <c r="A126" s="73">
        <v>2</v>
      </c>
      <c r="B126" s="57">
        <v>6</v>
      </c>
      <c r="C126" s="55">
        <v>4</v>
      </c>
      <c r="D126" s="56"/>
      <c r="E126" s="57"/>
      <c r="F126" s="86"/>
      <c r="G126" s="56" t="s">
        <v>94</v>
      </c>
      <c r="H126" s="7">
        <v>94</v>
      </c>
      <c r="I126" s="122">
        <f t="shared" ref="I126:L128" si="10">I127</f>
        <v>0</v>
      </c>
      <c r="J126" s="128">
        <f t="shared" si="10"/>
        <v>0</v>
      </c>
      <c r="K126" s="123">
        <f t="shared" si="10"/>
        <v>0</v>
      </c>
      <c r="L126" s="122">
        <f t="shared" si="10"/>
        <v>0</v>
      </c>
      <c r="M126"/>
    </row>
    <row r="127" spans="1:13" ht="25.5" hidden="1" customHeight="1">
      <c r="A127" s="64">
        <v>2</v>
      </c>
      <c r="B127" s="60">
        <v>6</v>
      </c>
      <c r="C127" s="61">
        <v>4</v>
      </c>
      <c r="D127" s="62">
        <v>1</v>
      </c>
      <c r="E127" s="60"/>
      <c r="F127" s="84"/>
      <c r="G127" s="62" t="s">
        <v>94</v>
      </c>
      <c r="H127" s="7">
        <v>95</v>
      </c>
      <c r="I127" s="115">
        <f t="shared" si="10"/>
        <v>0</v>
      </c>
      <c r="J127" s="127">
        <f t="shared" si="10"/>
        <v>0</v>
      </c>
      <c r="K127" s="116">
        <f t="shared" si="10"/>
        <v>0</v>
      </c>
      <c r="L127" s="115">
        <f t="shared" si="10"/>
        <v>0</v>
      </c>
      <c r="M127"/>
    </row>
    <row r="128" spans="1:13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>
        <v>1</v>
      </c>
      <c r="F128" s="84"/>
      <c r="G128" s="62" t="s">
        <v>94</v>
      </c>
      <c r="H128" s="7">
        <v>96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  <c r="M128"/>
    </row>
    <row r="129" spans="1:13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>
        <v>1</v>
      </c>
      <c r="G129" s="62" t="s">
        <v>94</v>
      </c>
      <c r="H129" s="7">
        <v>97</v>
      </c>
      <c r="I129" s="121">
        <v>0</v>
      </c>
      <c r="J129" s="121">
        <v>0</v>
      </c>
      <c r="K129" s="121">
        <v>0</v>
      </c>
      <c r="L129" s="121">
        <v>0</v>
      </c>
      <c r="M129"/>
    </row>
    <row r="130" spans="1:13" ht="25.5" hidden="1" customHeight="1">
      <c r="A130" s="67">
        <v>2</v>
      </c>
      <c r="B130" s="74">
        <v>6</v>
      </c>
      <c r="C130" s="75">
        <v>5</v>
      </c>
      <c r="D130" s="77"/>
      <c r="E130" s="74"/>
      <c r="F130" s="89"/>
      <c r="G130" s="77" t="s">
        <v>95</v>
      </c>
      <c r="H130" s="7">
        <v>98</v>
      </c>
      <c r="I130" s="124">
        <f t="shared" ref="I130:L132" si="11">I131</f>
        <v>0</v>
      </c>
      <c r="J130" s="133">
        <f t="shared" si="11"/>
        <v>0</v>
      </c>
      <c r="K130" s="125">
        <f t="shared" si="11"/>
        <v>0</v>
      </c>
      <c r="L130" s="124">
        <f t="shared" si="11"/>
        <v>0</v>
      </c>
      <c r="M130"/>
    </row>
    <row r="131" spans="1:13" ht="25.5" hidden="1" customHeight="1">
      <c r="A131" s="64">
        <v>2</v>
      </c>
      <c r="B131" s="60">
        <v>6</v>
      </c>
      <c r="C131" s="61">
        <v>5</v>
      </c>
      <c r="D131" s="62">
        <v>1</v>
      </c>
      <c r="E131" s="60"/>
      <c r="F131" s="84"/>
      <c r="G131" s="77" t="s">
        <v>95</v>
      </c>
      <c r="H131" s="7">
        <v>99</v>
      </c>
      <c r="I131" s="115">
        <f t="shared" si="11"/>
        <v>0</v>
      </c>
      <c r="J131" s="127">
        <f t="shared" si="11"/>
        <v>0</v>
      </c>
      <c r="K131" s="116">
        <f t="shared" si="11"/>
        <v>0</v>
      </c>
      <c r="L131" s="115">
        <f t="shared" si="11"/>
        <v>0</v>
      </c>
      <c r="M131"/>
    </row>
    <row r="132" spans="1:13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>
        <v>1</v>
      </c>
      <c r="F132" s="84"/>
      <c r="G132" s="77" t="s">
        <v>95</v>
      </c>
      <c r="H132" s="7">
        <v>100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  <c r="M132"/>
    </row>
    <row r="133" spans="1:13" ht="25.5" hidden="1" customHeight="1">
      <c r="A133" s="60">
        <v>2</v>
      </c>
      <c r="B133" s="61">
        <v>6</v>
      </c>
      <c r="C133" s="60">
        <v>5</v>
      </c>
      <c r="D133" s="60">
        <v>1</v>
      </c>
      <c r="E133" s="62">
        <v>1</v>
      </c>
      <c r="F133" s="84">
        <v>1</v>
      </c>
      <c r="G133" s="60" t="s">
        <v>96</v>
      </c>
      <c r="H133" s="7">
        <v>101</v>
      </c>
      <c r="I133" s="121">
        <v>0</v>
      </c>
      <c r="J133" s="121">
        <v>0</v>
      </c>
      <c r="K133" s="121">
        <v>0</v>
      </c>
      <c r="L133" s="121">
        <v>0</v>
      </c>
      <c r="M133"/>
    </row>
    <row r="134" spans="1:13" ht="26.25" hidden="1" customHeight="1">
      <c r="A134" s="64">
        <v>2</v>
      </c>
      <c r="B134" s="61">
        <v>6</v>
      </c>
      <c r="C134" s="60">
        <v>6</v>
      </c>
      <c r="D134" s="61"/>
      <c r="E134" s="62"/>
      <c r="F134" s="63"/>
      <c r="G134" s="12" t="s">
        <v>97</v>
      </c>
      <c r="H134" s="7">
        <v>102</v>
      </c>
      <c r="I134" s="116">
        <f t="shared" ref="I134:L136" si="12">I135</f>
        <v>0</v>
      </c>
      <c r="J134" s="115">
        <f t="shared" si="12"/>
        <v>0</v>
      </c>
      <c r="K134" s="115">
        <f t="shared" si="12"/>
        <v>0</v>
      </c>
      <c r="L134" s="115">
        <f t="shared" si="12"/>
        <v>0</v>
      </c>
      <c r="M134"/>
    </row>
    <row r="135" spans="1:13" ht="26.25" hidden="1" customHeight="1">
      <c r="A135" s="64">
        <v>2</v>
      </c>
      <c r="B135" s="61">
        <v>6</v>
      </c>
      <c r="C135" s="60">
        <v>6</v>
      </c>
      <c r="D135" s="61">
        <v>1</v>
      </c>
      <c r="E135" s="62"/>
      <c r="F135" s="63"/>
      <c r="G135" s="12" t="s">
        <v>97</v>
      </c>
      <c r="H135" s="90">
        <v>103</v>
      </c>
      <c r="I135" s="115">
        <f t="shared" si="12"/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  <c r="M135"/>
    </row>
    <row r="136" spans="1:13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>
        <v>1</v>
      </c>
      <c r="F136" s="63"/>
      <c r="G136" s="12" t="s">
        <v>97</v>
      </c>
      <c r="H136" s="90">
        <v>104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  <c r="M136"/>
    </row>
    <row r="137" spans="1:13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>
        <v>1</v>
      </c>
      <c r="G137" s="13" t="s">
        <v>97</v>
      </c>
      <c r="H137" s="90">
        <v>105</v>
      </c>
      <c r="I137" s="121">
        <v>0</v>
      </c>
      <c r="J137" s="134">
        <v>0</v>
      </c>
      <c r="K137" s="121">
        <v>0</v>
      </c>
      <c r="L137" s="121">
        <v>0</v>
      </c>
      <c r="M137"/>
    </row>
    <row r="138" spans="1:13" hidden="1">
      <c r="A138" s="83">
        <v>2</v>
      </c>
      <c r="B138" s="49">
        <v>7</v>
      </c>
      <c r="C138" s="49"/>
      <c r="D138" s="50"/>
      <c r="E138" s="50"/>
      <c r="F138" s="52"/>
      <c r="G138" s="51" t="s">
        <v>98</v>
      </c>
      <c r="H138" s="90">
        <v>106</v>
      </c>
      <c r="I138" s="116">
        <f>SUM(I139+I144+I152)</f>
        <v>0</v>
      </c>
      <c r="J138" s="127">
        <f>SUM(J139+J144+J152)</f>
        <v>0</v>
      </c>
      <c r="K138" s="116">
        <f>SUM(K139+K144+K152)</f>
        <v>0</v>
      </c>
      <c r="L138" s="115">
        <f>SUM(L139+L144+L152)</f>
        <v>0</v>
      </c>
    </row>
    <row r="139" spans="1:13" hidden="1">
      <c r="A139" s="64">
        <v>2</v>
      </c>
      <c r="B139" s="60">
        <v>7</v>
      </c>
      <c r="C139" s="60">
        <v>1</v>
      </c>
      <c r="D139" s="61"/>
      <c r="E139" s="61"/>
      <c r="F139" s="63"/>
      <c r="G139" s="62" t="s">
        <v>99</v>
      </c>
      <c r="H139" s="90">
        <v>107</v>
      </c>
      <c r="I139" s="116">
        <f t="shared" ref="I139:L140" si="13">I140</f>
        <v>0</v>
      </c>
      <c r="J139" s="127">
        <f t="shared" si="13"/>
        <v>0</v>
      </c>
      <c r="K139" s="116">
        <f t="shared" si="13"/>
        <v>0</v>
      </c>
      <c r="L139" s="115">
        <f t="shared" si="13"/>
        <v>0</v>
      </c>
    </row>
    <row r="140" spans="1:13" hidden="1">
      <c r="A140" s="64">
        <v>2</v>
      </c>
      <c r="B140" s="60">
        <v>7</v>
      </c>
      <c r="C140" s="60">
        <v>1</v>
      </c>
      <c r="D140" s="61">
        <v>1</v>
      </c>
      <c r="E140" s="61"/>
      <c r="F140" s="63"/>
      <c r="G140" s="62" t="s">
        <v>99</v>
      </c>
      <c r="H140" s="90">
        <v>108</v>
      </c>
      <c r="I140" s="116">
        <f t="shared" si="13"/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3" hidden="1">
      <c r="A141" s="64">
        <v>2</v>
      </c>
      <c r="B141" s="60">
        <v>7</v>
      </c>
      <c r="C141" s="60">
        <v>1</v>
      </c>
      <c r="D141" s="61">
        <v>1</v>
      </c>
      <c r="E141" s="61">
        <v>1</v>
      </c>
      <c r="F141" s="63"/>
      <c r="G141" s="62" t="s">
        <v>99</v>
      </c>
      <c r="H141" s="90">
        <v>109</v>
      </c>
      <c r="I141" s="116">
        <f>SUM(I142:I143)</f>
        <v>0</v>
      </c>
      <c r="J141" s="127">
        <f>SUM(J142:J143)</f>
        <v>0</v>
      </c>
      <c r="K141" s="116">
        <f>SUM(K142:K143)</f>
        <v>0</v>
      </c>
      <c r="L141" s="115">
        <f>SUM(L142:L143)</f>
        <v>0</v>
      </c>
    </row>
    <row r="142" spans="1:13" hidden="1">
      <c r="A142" s="73">
        <v>2</v>
      </c>
      <c r="B142" s="57">
        <v>7</v>
      </c>
      <c r="C142" s="73">
        <v>1</v>
      </c>
      <c r="D142" s="60">
        <v>1</v>
      </c>
      <c r="E142" s="55">
        <v>1</v>
      </c>
      <c r="F142" s="58">
        <v>1</v>
      </c>
      <c r="G142" s="56" t="s">
        <v>100</v>
      </c>
      <c r="H142" s="90">
        <v>110</v>
      </c>
      <c r="I142" s="135">
        <v>0</v>
      </c>
      <c r="J142" s="135">
        <v>0</v>
      </c>
      <c r="K142" s="135">
        <v>0</v>
      </c>
      <c r="L142" s="135">
        <v>0</v>
      </c>
    </row>
    <row r="143" spans="1:13" hidden="1">
      <c r="A143" s="60">
        <v>2</v>
      </c>
      <c r="B143" s="60">
        <v>7</v>
      </c>
      <c r="C143" s="64">
        <v>1</v>
      </c>
      <c r="D143" s="60">
        <v>1</v>
      </c>
      <c r="E143" s="61">
        <v>1</v>
      </c>
      <c r="F143" s="63">
        <v>2</v>
      </c>
      <c r="G143" s="62" t="s">
        <v>101</v>
      </c>
      <c r="H143" s="90">
        <v>111</v>
      </c>
      <c r="I143" s="120">
        <v>0</v>
      </c>
      <c r="J143" s="120">
        <v>0</v>
      </c>
      <c r="K143" s="120">
        <v>0</v>
      </c>
      <c r="L143" s="120">
        <v>0</v>
      </c>
    </row>
    <row r="144" spans="1:13" ht="25.5" hidden="1" customHeight="1">
      <c r="A144" s="67">
        <v>2</v>
      </c>
      <c r="B144" s="68">
        <v>7</v>
      </c>
      <c r="C144" s="67">
        <v>2</v>
      </c>
      <c r="D144" s="68"/>
      <c r="E144" s="69"/>
      <c r="F144" s="71"/>
      <c r="G144" s="70" t="s">
        <v>102</v>
      </c>
      <c r="H144" s="90">
        <v>112</v>
      </c>
      <c r="I144" s="117">
        <f t="shared" ref="I144:L145" si="14">I145</f>
        <v>0</v>
      </c>
      <c r="J144" s="129">
        <f t="shared" si="14"/>
        <v>0</v>
      </c>
      <c r="K144" s="117">
        <f t="shared" si="14"/>
        <v>0</v>
      </c>
      <c r="L144" s="118">
        <f t="shared" si="14"/>
        <v>0</v>
      </c>
      <c r="M144"/>
    </row>
    <row r="145" spans="1:13" ht="25.5" hidden="1" customHeight="1">
      <c r="A145" s="64">
        <v>2</v>
      </c>
      <c r="B145" s="60">
        <v>7</v>
      </c>
      <c r="C145" s="64">
        <v>2</v>
      </c>
      <c r="D145" s="60">
        <v>1</v>
      </c>
      <c r="E145" s="61"/>
      <c r="F145" s="63"/>
      <c r="G145" s="62" t="s">
        <v>103</v>
      </c>
      <c r="H145" s="90">
        <v>113</v>
      </c>
      <c r="I145" s="116">
        <f t="shared" si="14"/>
        <v>0</v>
      </c>
      <c r="J145" s="127">
        <f t="shared" si="14"/>
        <v>0</v>
      </c>
      <c r="K145" s="116">
        <f t="shared" si="14"/>
        <v>0</v>
      </c>
      <c r="L145" s="115">
        <f t="shared" si="14"/>
        <v>0</v>
      </c>
      <c r="M145"/>
    </row>
    <row r="146" spans="1:13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>
        <v>1</v>
      </c>
      <c r="F146" s="63"/>
      <c r="G146" s="62" t="s">
        <v>103</v>
      </c>
      <c r="H146" s="90">
        <v>114</v>
      </c>
      <c r="I146" s="116">
        <f>SUM(I147:I148)</f>
        <v>0</v>
      </c>
      <c r="J146" s="127">
        <f>SUM(J147:J148)</f>
        <v>0</v>
      </c>
      <c r="K146" s="116">
        <f>SUM(K147:K148)</f>
        <v>0</v>
      </c>
      <c r="L146" s="115">
        <f>SUM(L147:L148)</f>
        <v>0</v>
      </c>
      <c r="M146"/>
    </row>
    <row r="147" spans="1:13" hidden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>
        <v>1</v>
      </c>
      <c r="G147" s="62" t="s">
        <v>104</v>
      </c>
      <c r="H147" s="90">
        <v>115</v>
      </c>
      <c r="I147" s="120">
        <v>0</v>
      </c>
      <c r="J147" s="120">
        <v>0</v>
      </c>
      <c r="K147" s="120">
        <v>0</v>
      </c>
      <c r="L147" s="120">
        <v>0</v>
      </c>
    </row>
    <row r="148" spans="1:13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2</v>
      </c>
      <c r="G148" s="62" t="s">
        <v>105</v>
      </c>
      <c r="H148" s="90">
        <v>116</v>
      </c>
      <c r="I148" s="120">
        <v>0</v>
      </c>
      <c r="J148" s="120">
        <v>0</v>
      </c>
      <c r="K148" s="120">
        <v>0</v>
      </c>
      <c r="L148" s="120">
        <v>0</v>
      </c>
    </row>
    <row r="149" spans="1:13" hidden="1">
      <c r="A149" s="64">
        <v>2</v>
      </c>
      <c r="B149" s="60">
        <v>7</v>
      </c>
      <c r="C149" s="64">
        <v>2</v>
      </c>
      <c r="D149" s="60">
        <v>2</v>
      </c>
      <c r="E149" s="61"/>
      <c r="F149" s="63"/>
      <c r="G149" s="62" t="s">
        <v>106</v>
      </c>
      <c r="H149" s="90">
        <v>117</v>
      </c>
      <c r="I149" s="116">
        <f>I150</f>
        <v>0</v>
      </c>
      <c r="J149" s="116">
        <f>J150</f>
        <v>0</v>
      </c>
      <c r="K149" s="116">
        <f>K150</f>
        <v>0</v>
      </c>
      <c r="L149" s="116">
        <f>L150</f>
        <v>0</v>
      </c>
    </row>
    <row r="150" spans="1:13" hidden="1">
      <c r="A150" s="64">
        <v>2</v>
      </c>
      <c r="B150" s="60">
        <v>7</v>
      </c>
      <c r="C150" s="64">
        <v>2</v>
      </c>
      <c r="D150" s="60">
        <v>2</v>
      </c>
      <c r="E150" s="61">
        <v>1</v>
      </c>
      <c r="F150" s="63"/>
      <c r="G150" s="62" t="s">
        <v>106</v>
      </c>
      <c r="H150" s="90">
        <v>118</v>
      </c>
      <c r="I150" s="116">
        <f>SUM(I151)</f>
        <v>0</v>
      </c>
      <c r="J150" s="116">
        <f>SUM(J151)</f>
        <v>0</v>
      </c>
      <c r="K150" s="116">
        <f>SUM(K151)</f>
        <v>0</v>
      </c>
      <c r="L150" s="116">
        <f>SUM(L151)</f>
        <v>0</v>
      </c>
    </row>
    <row r="151" spans="1:13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>
        <v>1</v>
      </c>
      <c r="G151" s="62" t="s">
        <v>106</v>
      </c>
      <c r="H151" s="90">
        <v>119</v>
      </c>
      <c r="I151" s="120">
        <v>0</v>
      </c>
      <c r="J151" s="120">
        <v>0</v>
      </c>
      <c r="K151" s="120">
        <v>0</v>
      </c>
      <c r="L151" s="120">
        <v>0</v>
      </c>
    </row>
    <row r="152" spans="1:13" hidden="1">
      <c r="A152" s="64">
        <v>2</v>
      </c>
      <c r="B152" s="60">
        <v>7</v>
      </c>
      <c r="C152" s="64">
        <v>3</v>
      </c>
      <c r="D152" s="60"/>
      <c r="E152" s="61"/>
      <c r="F152" s="63"/>
      <c r="G152" s="62" t="s">
        <v>107</v>
      </c>
      <c r="H152" s="90">
        <v>120</v>
      </c>
      <c r="I152" s="116">
        <f t="shared" ref="I152:L153" si="15">I153</f>
        <v>0</v>
      </c>
      <c r="J152" s="127">
        <f t="shared" si="15"/>
        <v>0</v>
      </c>
      <c r="K152" s="116">
        <f t="shared" si="15"/>
        <v>0</v>
      </c>
      <c r="L152" s="115">
        <f t="shared" si="15"/>
        <v>0</v>
      </c>
    </row>
    <row r="153" spans="1:13" hidden="1">
      <c r="A153" s="67">
        <v>2</v>
      </c>
      <c r="B153" s="74">
        <v>7</v>
      </c>
      <c r="C153" s="91">
        <v>3</v>
      </c>
      <c r="D153" s="74">
        <v>1</v>
      </c>
      <c r="E153" s="75"/>
      <c r="F153" s="76"/>
      <c r="G153" s="77" t="s">
        <v>107</v>
      </c>
      <c r="H153" s="90">
        <v>121</v>
      </c>
      <c r="I153" s="125">
        <f t="shared" si="15"/>
        <v>0</v>
      </c>
      <c r="J153" s="133">
        <f t="shared" si="15"/>
        <v>0</v>
      </c>
      <c r="K153" s="125">
        <f t="shared" si="15"/>
        <v>0</v>
      </c>
      <c r="L153" s="124">
        <f t="shared" si="15"/>
        <v>0</v>
      </c>
    </row>
    <row r="154" spans="1:13" hidden="1">
      <c r="A154" s="64">
        <v>2</v>
      </c>
      <c r="B154" s="60">
        <v>7</v>
      </c>
      <c r="C154" s="64">
        <v>3</v>
      </c>
      <c r="D154" s="60">
        <v>1</v>
      </c>
      <c r="E154" s="61">
        <v>1</v>
      </c>
      <c r="F154" s="63"/>
      <c r="G154" s="62" t="s">
        <v>107</v>
      </c>
      <c r="H154" s="90">
        <v>122</v>
      </c>
      <c r="I154" s="116">
        <f>SUM(I155:I156)</f>
        <v>0</v>
      </c>
      <c r="J154" s="127">
        <f>SUM(J155:J156)</f>
        <v>0</v>
      </c>
      <c r="K154" s="116">
        <f>SUM(K155:K156)</f>
        <v>0</v>
      </c>
      <c r="L154" s="115">
        <f>SUM(L155:L156)</f>
        <v>0</v>
      </c>
    </row>
    <row r="155" spans="1:13" hidden="1">
      <c r="A155" s="73">
        <v>2</v>
      </c>
      <c r="B155" s="57">
        <v>7</v>
      </c>
      <c r="C155" s="73">
        <v>3</v>
      </c>
      <c r="D155" s="57">
        <v>1</v>
      </c>
      <c r="E155" s="55">
        <v>1</v>
      </c>
      <c r="F155" s="58">
        <v>1</v>
      </c>
      <c r="G155" s="56" t="s">
        <v>108</v>
      </c>
      <c r="H155" s="90">
        <v>123</v>
      </c>
      <c r="I155" s="135">
        <v>0</v>
      </c>
      <c r="J155" s="135">
        <v>0</v>
      </c>
      <c r="K155" s="135">
        <v>0</v>
      </c>
      <c r="L155" s="135">
        <v>0</v>
      </c>
    </row>
    <row r="156" spans="1:13" hidden="1">
      <c r="A156" s="64">
        <v>2</v>
      </c>
      <c r="B156" s="60">
        <v>7</v>
      </c>
      <c r="C156" s="64">
        <v>3</v>
      </c>
      <c r="D156" s="60">
        <v>1</v>
      </c>
      <c r="E156" s="61">
        <v>1</v>
      </c>
      <c r="F156" s="63">
        <v>2</v>
      </c>
      <c r="G156" s="62" t="s">
        <v>109</v>
      </c>
      <c r="H156" s="90">
        <v>124</v>
      </c>
      <c r="I156" s="120">
        <v>0</v>
      </c>
      <c r="J156" s="121">
        <v>0</v>
      </c>
      <c r="K156" s="121">
        <v>0</v>
      </c>
      <c r="L156" s="121">
        <v>0</v>
      </c>
    </row>
    <row r="157" spans="1:13" hidden="1">
      <c r="A157" s="83">
        <v>2</v>
      </c>
      <c r="B157" s="83">
        <v>8</v>
      </c>
      <c r="C157" s="49"/>
      <c r="D157" s="66"/>
      <c r="E157" s="54"/>
      <c r="F157" s="92"/>
      <c r="G157" s="59" t="s">
        <v>110</v>
      </c>
      <c r="H157" s="90">
        <v>125</v>
      </c>
      <c r="I157" s="123">
        <f>I158</f>
        <v>0</v>
      </c>
      <c r="J157" s="128">
        <f>J158</f>
        <v>0</v>
      </c>
      <c r="K157" s="123">
        <f>K158</f>
        <v>0</v>
      </c>
      <c r="L157" s="122">
        <f>L158</f>
        <v>0</v>
      </c>
    </row>
    <row r="158" spans="1:13" hidden="1">
      <c r="A158" s="67">
        <v>2</v>
      </c>
      <c r="B158" s="67">
        <v>8</v>
      </c>
      <c r="C158" s="67">
        <v>1</v>
      </c>
      <c r="D158" s="68"/>
      <c r="E158" s="69"/>
      <c r="F158" s="71"/>
      <c r="G158" s="56" t="s">
        <v>110</v>
      </c>
      <c r="H158" s="90">
        <v>126</v>
      </c>
      <c r="I158" s="123">
        <f>I159+I164</f>
        <v>0</v>
      </c>
      <c r="J158" s="128">
        <f>J159+J164</f>
        <v>0</v>
      </c>
      <c r="K158" s="123">
        <f>K159+K164</f>
        <v>0</v>
      </c>
      <c r="L158" s="122">
        <f>L159+L164</f>
        <v>0</v>
      </c>
    </row>
    <row r="159" spans="1:13" hidden="1">
      <c r="A159" s="64">
        <v>2</v>
      </c>
      <c r="B159" s="60">
        <v>8</v>
      </c>
      <c r="C159" s="62">
        <v>1</v>
      </c>
      <c r="D159" s="60">
        <v>1</v>
      </c>
      <c r="E159" s="61"/>
      <c r="F159" s="63"/>
      <c r="G159" s="62" t="s">
        <v>111</v>
      </c>
      <c r="H159" s="90">
        <v>127</v>
      </c>
      <c r="I159" s="116">
        <f>I160</f>
        <v>0</v>
      </c>
      <c r="J159" s="127">
        <f>J160</f>
        <v>0</v>
      </c>
      <c r="K159" s="116">
        <f>K160</f>
        <v>0</v>
      </c>
      <c r="L159" s="115">
        <f>L160</f>
        <v>0</v>
      </c>
    </row>
    <row r="160" spans="1:13" hidden="1">
      <c r="A160" s="64">
        <v>2</v>
      </c>
      <c r="B160" s="60">
        <v>8</v>
      </c>
      <c r="C160" s="56">
        <v>1</v>
      </c>
      <c r="D160" s="57">
        <v>1</v>
      </c>
      <c r="E160" s="55">
        <v>1</v>
      </c>
      <c r="F160" s="58"/>
      <c r="G160" s="62" t="s">
        <v>111</v>
      </c>
      <c r="H160" s="90">
        <v>128</v>
      </c>
      <c r="I160" s="123">
        <f>SUM(I161:I163)</f>
        <v>0</v>
      </c>
      <c r="J160" s="123">
        <f>SUM(J161:J163)</f>
        <v>0</v>
      </c>
      <c r="K160" s="123">
        <f>SUM(K161:K163)</f>
        <v>0</v>
      </c>
      <c r="L160" s="123">
        <f>SUM(L161:L163)</f>
        <v>0</v>
      </c>
    </row>
    <row r="161" spans="1:15" hidden="1">
      <c r="A161" s="60">
        <v>2</v>
      </c>
      <c r="B161" s="57">
        <v>8</v>
      </c>
      <c r="C161" s="62">
        <v>1</v>
      </c>
      <c r="D161" s="60">
        <v>1</v>
      </c>
      <c r="E161" s="61">
        <v>1</v>
      </c>
      <c r="F161" s="63">
        <v>1</v>
      </c>
      <c r="G161" s="62" t="s">
        <v>112</v>
      </c>
      <c r="H161" s="90">
        <v>129</v>
      </c>
      <c r="I161" s="120">
        <v>0</v>
      </c>
      <c r="J161" s="120">
        <v>0</v>
      </c>
      <c r="K161" s="120">
        <v>0</v>
      </c>
      <c r="L161" s="120">
        <v>0</v>
      </c>
    </row>
    <row r="162" spans="1:15" ht="25.5" hidden="1" customHeight="1">
      <c r="A162" s="67">
        <v>2</v>
      </c>
      <c r="B162" s="74">
        <v>8</v>
      </c>
      <c r="C162" s="77">
        <v>1</v>
      </c>
      <c r="D162" s="74">
        <v>1</v>
      </c>
      <c r="E162" s="75">
        <v>1</v>
      </c>
      <c r="F162" s="76">
        <v>2</v>
      </c>
      <c r="G162" s="77" t="s">
        <v>113</v>
      </c>
      <c r="H162" s="90">
        <v>130</v>
      </c>
      <c r="I162" s="136">
        <v>0</v>
      </c>
      <c r="J162" s="136">
        <v>0</v>
      </c>
      <c r="K162" s="136">
        <v>0</v>
      </c>
      <c r="L162" s="136">
        <v>0</v>
      </c>
      <c r="M162"/>
    </row>
    <row r="163" spans="1:15" hidden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3</v>
      </c>
      <c r="G163" s="77" t="s">
        <v>114</v>
      </c>
      <c r="H163" s="90">
        <v>131</v>
      </c>
      <c r="I163" s="136">
        <v>0</v>
      </c>
      <c r="J163" s="137">
        <v>0</v>
      </c>
      <c r="K163" s="136">
        <v>0</v>
      </c>
      <c r="L163" s="126">
        <v>0</v>
      </c>
    </row>
    <row r="164" spans="1:15" hidden="1">
      <c r="A164" s="64">
        <v>2</v>
      </c>
      <c r="B164" s="60">
        <v>8</v>
      </c>
      <c r="C164" s="62">
        <v>1</v>
      </c>
      <c r="D164" s="60">
        <v>2</v>
      </c>
      <c r="E164" s="61"/>
      <c r="F164" s="63"/>
      <c r="G164" s="62" t="s">
        <v>115</v>
      </c>
      <c r="H164" s="90">
        <v>132</v>
      </c>
      <c r="I164" s="116">
        <f t="shared" ref="I164:L165" si="16">I165</f>
        <v>0</v>
      </c>
      <c r="J164" s="127">
        <f t="shared" si="16"/>
        <v>0</v>
      </c>
      <c r="K164" s="116">
        <f t="shared" si="16"/>
        <v>0</v>
      </c>
      <c r="L164" s="115">
        <f t="shared" si="16"/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>
        <v>1</v>
      </c>
      <c r="F165" s="63"/>
      <c r="G165" s="62" t="s">
        <v>115</v>
      </c>
      <c r="H165" s="90">
        <v>133</v>
      </c>
      <c r="I165" s="116">
        <f t="shared" si="16"/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7">
        <v>2</v>
      </c>
      <c r="B166" s="68">
        <v>8</v>
      </c>
      <c r="C166" s="70">
        <v>1</v>
      </c>
      <c r="D166" s="68">
        <v>2</v>
      </c>
      <c r="E166" s="69">
        <v>1</v>
      </c>
      <c r="F166" s="71">
        <v>1</v>
      </c>
      <c r="G166" s="62" t="s">
        <v>115</v>
      </c>
      <c r="H166" s="90">
        <v>134</v>
      </c>
      <c r="I166" s="138">
        <v>0</v>
      </c>
      <c r="J166" s="121">
        <v>0</v>
      </c>
      <c r="K166" s="121">
        <v>0</v>
      </c>
      <c r="L166" s="121">
        <v>0</v>
      </c>
    </row>
    <row r="167" spans="1:15" ht="38.25" hidden="1" customHeight="1">
      <c r="A167" s="83">
        <v>2</v>
      </c>
      <c r="B167" s="49">
        <v>9</v>
      </c>
      <c r="C167" s="51"/>
      <c r="D167" s="49"/>
      <c r="E167" s="50"/>
      <c r="F167" s="52"/>
      <c r="G167" s="51" t="s">
        <v>116</v>
      </c>
      <c r="H167" s="90">
        <v>135</v>
      </c>
      <c r="I167" s="116">
        <f>I168+I172</f>
        <v>0</v>
      </c>
      <c r="J167" s="127">
        <f>J168+J172</f>
        <v>0</v>
      </c>
      <c r="K167" s="116">
        <f>K168+K172</f>
        <v>0</v>
      </c>
      <c r="L167" s="115">
        <f>L168+L172</f>
        <v>0</v>
      </c>
      <c r="M167"/>
    </row>
    <row r="168" spans="1:15" ht="38.25" hidden="1" customHeight="1">
      <c r="A168" s="64">
        <v>2</v>
      </c>
      <c r="B168" s="60">
        <v>9</v>
      </c>
      <c r="C168" s="62">
        <v>1</v>
      </c>
      <c r="D168" s="60"/>
      <c r="E168" s="61"/>
      <c r="F168" s="63"/>
      <c r="G168" s="62" t="s">
        <v>117</v>
      </c>
      <c r="H168" s="90">
        <v>136</v>
      </c>
      <c r="I168" s="116">
        <f t="shared" ref="I168:L170" si="17">I169</f>
        <v>0</v>
      </c>
      <c r="J168" s="127">
        <f t="shared" si="17"/>
        <v>0</v>
      </c>
      <c r="K168" s="116">
        <f t="shared" si="17"/>
        <v>0</v>
      </c>
      <c r="L168" s="115">
        <f t="shared" si="17"/>
        <v>0</v>
      </c>
      <c r="M168" s="70"/>
      <c r="N168" s="70"/>
      <c r="O168" s="70"/>
    </row>
    <row r="169" spans="1:15" ht="38.25" hidden="1" customHeight="1">
      <c r="A169" s="73">
        <v>2</v>
      </c>
      <c r="B169" s="57">
        <v>9</v>
      </c>
      <c r="C169" s="56">
        <v>1</v>
      </c>
      <c r="D169" s="57">
        <v>1</v>
      </c>
      <c r="E169" s="55"/>
      <c r="F169" s="58"/>
      <c r="G169" s="62" t="s">
        <v>117</v>
      </c>
      <c r="H169" s="90">
        <v>137</v>
      </c>
      <c r="I169" s="123">
        <f t="shared" si="17"/>
        <v>0</v>
      </c>
      <c r="J169" s="128">
        <f t="shared" si="17"/>
        <v>0</v>
      </c>
      <c r="K169" s="123">
        <f t="shared" si="17"/>
        <v>0</v>
      </c>
      <c r="L169" s="122">
        <f t="shared" si="17"/>
        <v>0</v>
      </c>
      <c r="M169"/>
    </row>
    <row r="170" spans="1:15" ht="38.25" hidden="1" customHeight="1">
      <c r="A170" s="64">
        <v>2</v>
      </c>
      <c r="B170" s="60">
        <v>9</v>
      </c>
      <c r="C170" s="64">
        <v>1</v>
      </c>
      <c r="D170" s="60">
        <v>1</v>
      </c>
      <c r="E170" s="61">
        <v>1</v>
      </c>
      <c r="F170" s="63"/>
      <c r="G170" s="62" t="s">
        <v>117</v>
      </c>
      <c r="H170" s="90">
        <v>138</v>
      </c>
      <c r="I170" s="116">
        <f t="shared" si="17"/>
        <v>0</v>
      </c>
      <c r="J170" s="127">
        <f t="shared" si="17"/>
        <v>0</v>
      </c>
      <c r="K170" s="116">
        <f t="shared" si="17"/>
        <v>0</v>
      </c>
      <c r="L170" s="115">
        <f t="shared" si="17"/>
        <v>0</v>
      </c>
      <c r="M170"/>
    </row>
    <row r="171" spans="1:15" ht="38.25" hidden="1" customHeight="1">
      <c r="A171" s="73">
        <v>2</v>
      </c>
      <c r="B171" s="57">
        <v>9</v>
      </c>
      <c r="C171" s="57">
        <v>1</v>
      </c>
      <c r="D171" s="57">
        <v>1</v>
      </c>
      <c r="E171" s="55">
        <v>1</v>
      </c>
      <c r="F171" s="58">
        <v>1</v>
      </c>
      <c r="G171" s="62" t="s">
        <v>117</v>
      </c>
      <c r="H171" s="90">
        <v>139</v>
      </c>
      <c r="I171" s="135">
        <v>0</v>
      </c>
      <c r="J171" s="135">
        <v>0</v>
      </c>
      <c r="K171" s="135">
        <v>0</v>
      </c>
      <c r="L171" s="135">
        <v>0</v>
      </c>
      <c r="M171"/>
    </row>
    <row r="172" spans="1:15" ht="38.25" hidden="1" customHeight="1">
      <c r="A172" s="64">
        <v>2</v>
      </c>
      <c r="B172" s="60">
        <v>9</v>
      </c>
      <c r="C172" s="60">
        <v>2</v>
      </c>
      <c r="D172" s="60"/>
      <c r="E172" s="61"/>
      <c r="F172" s="63"/>
      <c r="G172" s="62" t="s">
        <v>118</v>
      </c>
      <c r="H172" s="90">
        <v>140</v>
      </c>
      <c r="I172" s="116">
        <f>SUM(I173+I178)</f>
        <v>0</v>
      </c>
      <c r="J172" s="116">
        <f>SUM(J173+J178)</f>
        <v>0</v>
      </c>
      <c r="K172" s="116">
        <f>SUM(K173+K178)</f>
        <v>0</v>
      </c>
      <c r="L172" s="116">
        <f>SUM(L173+L178)</f>
        <v>0</v>
      </c>
      <c r="M172"/>
    </row>
    <row r="173" spans="1:15" ht="51" hidden="1" customHeight="1">
      <c r="A173" s="64">
        <v>2</v>
      </c>
      <c r="B173" s="60">
        <v>9</v>
      </c>
      <c r="C173" s="60">
        <v>2</v>
      </c>
      <c r="D173" s="57">
        <v>1</v>
      </c>
      <c r="E173" s="55"/>
      <c r="F173" s="58"/>
      <c r="G173" s="56" t="s">
        <v>119</v>
      </c>
      <c r="H173" s="90">
        <v>141</v>
      </c>
      <c r="I173" s="123">
        <f>I174</f>
        <v>0</v>
      </c>
      <c r="J173" s="128">
        <f>J174</f>
        <v>0</v>
      </c>
      <c r="K173" s="123">
        <f>K174</f>
        <v>0</v>
      </c>
      <c r="L173" s="122">
        <f>L174</f>
        <v>0</v>
      </c>
      <c r="M173"/>
    </row>
    <row r="174" spans="1:15" ht="51" hidden="1" customHeight="1">
      <c r="A174" s="73">
        <v>2</v>
      </c>
      <c r="B174" s="57">
        <v>9</v>
      </c>
      <c r="C174" s="57">
        <v>2</v>
      </c>
      <c r="D174" s="60">
        <v>1</v>
      </c>
      <c r="E174" s="61">
        <v>1</v>
      </c>
      <c r="F174" s="63"/>
      <c r="G174" s="56" t="s">
        <v>119</v>
      </c>
      <c r="H174" s="90">
        <v>142</v>
      </c>
      <c r="I174" s="116">
        <f>SUM(I175:I177)</f>
        <v>0</v>
      </c>
      <c r="J174" s="127">
        <f>SUM(J175:J177)</f>
        <v>0</v>
      </c>
      <c r="K174" s="116">
        <f>SUM(K175:K177)</f>
        <v>0</v>
      </c>
      <c r="L174" s="115">
        <f>SUM(L175:L177)</f>
        <v>0</v>
      </c>
      <c r="M174"/>
    </row>
    <row r="175" spans="1:15" ht="51" hidden="1" customHeight="1">
      <c r="A175" s="67">
        <v>2</v>
      </c>
      <c r="B175" s="74">
        <v>9</v>
      </c>
      <c r="C175" s="74">
        <v>2</v>
      </c>
      <c r="D175" s="74">
        <v>1</v>
      </c>
      <c r="E175" s="75">
        <v>1</v>
      </c>
      <c r="F175" s="76">
        <v>1</v>
      </c>
      <c r="G175" s="56" t="s">
        <v>120</v>
      </c>
      <c r="H175" s="90">
        <v>143</v>
      </c>
      <c r="I175" s="136">
        <v>0</v>
      </c>
      <c r="J175" s="119">
        <v>0</v>
      </c>
      <c r="K175" s="119">
        <v>0</v>
      </c>
      <c r="L175" s="119">
        <v>0</v>
      </c>
      <c r="M175"/>
    </row>
    <row r="176" spans="1:15" ht="63.75" hidden="1" customHeight="1">
      <c r="A176" s="64">
        <v>2</v>
      </c>
      <c r="B176" s="60">
        <v>9</v>
      </c>
      <c r="C176" s="60">
        <v>2</v>
      </c>
      <c r="D176" s="60">
        <v>1</v>
      </c>
      <c r="E176" s="61">
        <v>1</v>
      </c>
      <c r="F176" s="63">
        <v>2</v>
      </c>
      <c r="G176" s="56" t="s">
        <v>121</v>
      </c>
      <c r="H176" s="90">
        <v>144</v>
      </c>
      <c r="I176" s="120">
        <v>0</v>
      </c>
      <c r="J176" s="139">
        <v>0</v>
      </c>
      <c r="K176" s="139">
        <v>0</v>
      </c>
      <c r="L176" s="139">
        <v>0</v>
      </c>
      <c r="M176"/>
    </row>
    <row r="177" spans="1:13" ht="51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3</v>
      </c>
      <c r="G177" s="56" t="s">
        <v>122</v>
      </c>
      <c r="H177" s="90">
        <v>145</v>
      </c>
      <c r="I177" s="120">
        <v>0</v>
      </c>
      <c r="J177" s="120">
        <v>0</v>
      </c>
      <c r="K177" s="120">
        <v>0</v>
      </c>
      <c r="L177" s="120">
        <v>0</v>
      </c>
      <c r="M177"/>
    </row>
    <row r="178" spans="1:13" ht="38.25" hidden="1" customHeight="1">
      <c r="A178" s="93">
        <v>2</v>
      </c>
      <c r="B178" s="93">
        <v>9</v>
      </c>
      <c r="C178" s="93">
        <v>2</v>
      </c>
      <c r="D178" s="93">
        <v>2</v>
      </c>
      <c r="E178" s="93"/>
      <c r="F178" s="93"/>
      <c r="G178" s="62" t="s">
        <v>123</v>
      </c>
      <c r="H178" s="90">
        <v>146</v>
      </c>
      <c r="I178" s="116">
        <f>I179</f>
        <v>0</v>
      </c>
      <c r="J178" s="127">
        <f>J179</f>
        <v>0</v>
      </c>
      <c r="K178" s="116">
        <f>K179</f>
        <v>0</v>
      </c>
      <c r="L178" s="115">
        <f>L179</f>
        <v>0</v>
      </c>
      <c r="M178"/>
    </row>
    <row r="179" spans="1:13" ht="38.25" hidden="1" customHeight="1">
      <c r="A179" s="64">
        <v>2</v>
      </c>
      <c r="B179" s="60">
        <v>9</v>
      </c>
      <c r="C179" s="60">
        <v>2</v>
      </c>
      <c r="D179" s="60">
        <v>2</v>
      </c>
      <c r="E179" s="61">
        <v>1</v>
      </c>
      <c r="F179" s="63"/>
      <c r="G179" s="56" t="s">
        <v>124</v>
      </c>
      <c r="H179" s="90">
        <v>147</v>
      </c>
      <c r="I179" s="123">
        <f>SUM(I180:I182)</f>
        <v>0</v>
      </c>
      <c r="J179" s="123">
        <f>SUM(J180:J182)</f>
        <v>0</v>
      </c>
      <c r="K179" s="123">
        <f>SUM(K180:K182)</f>
        <v>0</v>
      </c>
      <c r="L179" s="123">
        <f>SUM(L180:L182)</f>
        <v>0</v>
      </c>
      <c r="M179"/>
    </row>
    <row r="180" spans="1:13" ht="51" hidden="1" customHeight="1">
      <c r="A180" s="64">
        <v>2</v>
      </c>
      <c r="B180" s="60">
        <v>9</v>
      </c>
      <c r="C180" s="60">
        <v>2</v>
      </c>
      <c r="D180" s="60">
        <v>2</v>
      </c>
      <c r="E180" s="60">
        <v>1</v>
      </c>
      <c r="F180" s="63">
        <v>1</v>
      </c>
      <c r="G180" s="94" t="s">
        <v>125</v>
      </c>
      <c r="H180" s="90">
        <v>148</v>
      </c>
      <c r="I180" s="120">
        <v>0</v>
      </c>
      <c r="J180" s="119">
        <v>0</v>
      </c>
      <c r="K180" s="119">
        <v>0</v>
      </c>
      <c r="L180" s="119">
        <v>0</v>
      </c>
      <c r="M180"/>
    </row>
    <row r="181" spans="1:13" ht="51" hidden="1" customHeight="1">
      <c r="A181" s="68">
        <v>2</v>
      </c>
      <c r="B181" s="70">
        <v>9</v>
      </c>
      <c r="C181" s="68">
        <v>2</v>
      </c>
      <c r="D181" s="69">
        <v>2</v>
      </c>
      <c r="E181" s="69">
        <v>1</v>
      </c>
      <c r="F181" s="71">
        <v>2</v>
      </c>
      <c r="G181" s="70" t="s">
        <v>126</v>
      </c>
      <c r="H181" s="90">
        <v>149</v>
      </c>
      <c r="I181" s="119">
        <v>0</v>
      </c>
      <c r="J181" s="121">
        <v>0</v>
      </c>
      <c r="K181" s="121">
        <v>0</v>
      </c>
      <c r="L181" s="121">
        <v>0</v>
      </c>
      <c r="M181"/>
    </row>
    <row r="182" spans="1:13" ht="51" hidden="1" customHeight="1">
      <c r="A182" s="60">
        <v>2</v>
      </c>
      <c r="B182" s="77">
        <v>9</v>
      </c>
      <c r="C182" s="74">
        <v>2</v>
      </c>
      <c r="D182" s="75">
        <v>2</v>
      </c>
      <c r="E182" s="75">
        <v>1</v>
      </c>
      <c r="F182" s="76">
        <v>3</v>
      </c>
      <c r="G182" s="77" t="s">
        <v>127</v>
      </c>
      <c r="H182" s="90">
        <v>150</v>
      </c>
      <c r="I182" s="139">
        <v>0</v>
      </c>
      <c r="J182" s="139">
        <v>0</v>
      </c>
      <c r="K182" s="139">
        <v>0</v>
      </c>
      <c r="L182" s="139">
        <v>0</v>
      </c>
      <c r="M182"/>
    </row>
    <row r="183" spans="1:13" ht="76.5" hidden="1" customHeight="1">
      <c r="A183" s="49">
        <v>3</v>
      </c>
      <c r="B183" s="51"/>
      <c r="C183" s="49"/>
      <c r="D183" s="50"/>
      <c r="E183" s="50"/>
      <c r="F183" s="52"/>
      <c r="G183" s="88" t="s">
        <v>128</v>
      </c>
      <c r="H183" s="90">
        <v>151</v>
      </c>
      <c r="I183" s="115">
        <f>SUM(I184+I237+I302)</f>
        <v>0</v>
      </c>
      <c r="J183" s="127">
        <f>SUM(J184+J237+J302)</f>
        <v>0</v>
      </c>
      <c r="K183" s="116">
        <f>SUM(K184+K237+K302)</f>
        <v>0</v>
      </c>
      <c r="L183" s="115">
        <f>SUM(L184+L237+L302)</f>
        <v>0</v>
      </c>
      <c r="M183"/>
    </row>
    <row r="184" spans="1:13" ht="25.5" hidden="1" customHeight="1">
      <c r="A184" s="83">
        <v>3</v>
      </c>
      <c r="B184" s="49">
        <v>1</v>
      </c>
      <c r="C184" s="66"/>
      <c r="D184" s="54"/>
      <c r="E184" s="54"/>
      <c r="F184" s="92"/>
      <c r="G184" s="81" t="s">
        <v>129</v>
      </c>
      <c r="H184" s="90">
        <v>152</v>
      </c>
      <c r="I184" s="115">
        <f>SUM(I185+I208+I215+I227+I231)</f>
        <v>0</v>
      </c>
      <c r="J184" s="122">
        <f>SUM(J185+J208+J215+J227+J231)</f>
        <v>0</v>
      </c>
      <c r="K184" s="122">
        <f>SUM(K185+K208+K215+K227+K231)</f>
        <v>0</v>
      </c>
      <c r="L184" s="122">
        <f>SUM(L185+L208+L215+L227+L231)</f>
        <v>0</v>
      </c>
      <c r="M184"/>
    </row>
    <row r="185" spans="1:13" ht="25.5" hidden="1" customHeight="1">
      <c r="A185" s="57">
        <v>3</v>
      </c>
      <c r="B185" s="56">
        <v>1</v>
      </c>
      <c r="C185" s="57">
        <v>1</v>
      </c>
      <c r="D185" s="55"/>
      <c r="E185" s="55"/>
      <c r="F185" s="95"/>
      <c r="G185" s="64" t="s">
        <v>130</v>
      </c>
      <c r="H185" s="90">
        <v>153</v>
      </c>
      <c r="I185" s="122">
        <f>SUM(I186+I189+I194+I200+I205)</f>
        <v>0</v>
      </c>
      <c r="J185" s="127">
        <f>SUM(J186+J189+J194+J200+J205)</f>
        <v>0</v>
      </c>
      <c r="K185" s="116">
        <f>SUM(K186+K189+K194+K200+K205)</f>
        <v>0</v>
      </c>
      <c r="L185" s="115">
        <f>SUM(L186+L189+L194+L200+L205)</f>
        <v>0</v>
      </c>
      <c r="M185"/>
    </row>
    <row r="186" spans="1:13" hidden="1">
      <c r="A186" s="60">
        <v>3</v>
      </c>
      <c r="B186" s="62">
        <v>1</v>
      </c>
      <c r="C186" s="60">
        <v>1</v>
      </c>
      <c r="D186" s="61">
        <v>1</v>
      </c>
      <c r="E186" s="61"/>
      <c r="F186" s="96"/>
      <c r="G186" s="64" t="s">
        <v>131</v>
      </c>
      <c r="H186" s="90">
        <v>154</v>
      </c>
      <c r="I186" s="115">
        <f t="shared" ref="I186:L187" si="18">I187</f>
        <v>0</v>
      </c>
      <c r="J186" s="128">
        <f t="shared" si="18"/>
        <v>0</v>
      </c>
      <c r="K186" s="123">
        <f t="shared" si="18"/>
        <v>0</v>
      </c>
      <c r="L186" s="122">
        <f t="shared" si="18"/>
        <v>0</v>
      </c>
    </row>
    <row r="187" spans="1:13" hidden="1">
      <c r="A187" s="60">
        <v>3</v>
      </c>
      <c r="B187" s="62">
        <v>1</v>
      </c>
      <c r="C187" s="60">
        <v>1</v>
      </c>
      <c r="D187" s="61">
        <v>1</v>
      </c>
      <c r="E187" s="61">
        <v>1</v>
      </c>
      <c r="F187" s="84"/>
      <c r="G187" s="64" t="s">
        <v>131</v>
      </c>
      <c r="H187" s="90">
        <v>155</v>
      </c>
      <c r="I187" s="122">
        <f t="shared" si="18"/>
        <v>0</v>
      </c>
      <c r="J187" s="115">
        <f t="shared" si="18"/>
        <v>0</v>
      </c>
      <c r="K187" s="115">
        <f t="shared" si="18"/>
        <v>0</v>
      </c>
      <c r="L187" s="115">
        <f t="shared" si="18"/>
        <v>0</v>
      </c>
    </row>
    <row r="188" spans="1:13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>
        <v>1</v>
      </c>
      <c r="G188" s="64" t="s">
        <v>131</v>
      </c>
      <c r="H188" s="90">
        <v>156</v>
      </c>
      <c r="I188" s="121">
        <v>0</v>
      </c>
      <c r="J188" s="121">
        <v>0</v>
      </c>
      <c r="K188" s="121">
        <v>0</v>
      </c>
      <c r="L188" s="121">
        <v>0</v>
      </c>
    </row>
    <row r="189" spans="1:13" hidden="1">
      <c r="A189" s="57">
        <v>3</v>
      </c>
      <c r="B189" s="55">
        <v>1</v>
      </c>
      <c r="C189" s="55">
        <v>1</v>
      </c>
      <c r="D189" s="55">
        <v>2</v>
      </c>
      <c r="E189" s="55"/>
      <c r="F189" s="58"/>
      <c r="G189" s="56" t="s">
        <v>132</v>
      </c>
      <c r="H189" s="90">
        <v>157</v>
      </c>
      <c r="I189" s="122">
        <f>I190</f>
        <v>0</v>
      </c>
      <c r="J189" s="128">
        <f>J190</f>
        <v>0</v>
      </c>
      <c r="K189" s="123">
        <f>K190</f>
        <v>0</v>
      </c>
      <c r="L189" s="122">
        <f>L190</f>
        <v>0</v>
      </c>
    </row>
    <row r="190" spans="1:13" hidden="1">
      <c r="A190" s="60">
        <v>3</v>
      </c>
      <c r="B190" s="61">
        <v>1</v>
      </c>
      <c r="C190" s="61">
        <v>1</v>
      </c>
      <c r="D190" s="61">
        <v>2</v>
      </c>
      <c r="E190" s="61">
        <v>1</v>
      </c>
      <c r="F190" s="63"/>
      <c r="G190" s="56" t="s">
        <v>132</v>
      </c>
      <c r="H190" s="90">
        <v>158</v>
      </c>
      <c r="I190" s="115">
        <f>SUM(I191:I193)</f>
        <v>0</v>
      </c>
      <c r="J190" s="127">
        <f>SUM(J191:J193)</f>
        <v>0</v>
      </c>
      <c r="K190" s="116">
        <f>SUM(K191:K193)</f>
        <v>0</v>
      </c>
      <c r="L190" s="115">
        <f>SUM(L191:L193)</f>
        <v>0</v>
      </c>
    </row>
    <row r="191" spans="1:13" hidden="1">
      <c r="A191" s="57">
        <v>3</v>
      </c>
      <c r="B191" s="55">
        <v>1</v>
      </c>
      <c r="C191" s="55">
        <v>1</v>
      </c>
      <c r="D191" s="55">
        <v>2</v>
      </c>
      <c r="E191" s="55">
        <v>1</v>
      </c>
      <c r="F191" s="58">
        <v>1</v>
      </c>
      <c r="G191" s="56" t="s">
        <v>133</v>
      </c>
      <c r="H191" s="90">
        <v>159</v>
      </c>
      <c r="I191" s="119">
        <v>0</v>
      </c>
      <c r="J191" s="119">
        <v>0</v>
      </c>
      <c r="K191" s="119">
        <v>0</v>
      </c>
      <c r="L191" s="139">
        <v>0</v>
      </c>
    </row>
    <row r="192" spans="1:13" hidden="1">
      <c r="A192" s="60">
        <v>3</v>
      </c>
      <c r="B192" s="61">
        <v>1</v>
      </c>
      <c r="C192" s="61">
        <v>1</v>
      </c>
      <c r="D192" s="61">
        <v>2</v>
      </c>
      <c r="E192" s="61">
        <v>1</v>
      </c>
      <c r="F192" s="63">
        <v>2</v>
      </c>
      <c r="G192" s="62" t="s">
        <v>134</v>
      </c>
      <c r="H192" s="90">
        <v>160</v>
      </c>
      <c r="I192" s="121">
        <v>0</v>
      </c>
      <c r="J192" s="121">
        <v>0</v>
      </c>
      <c r="K192" s="121">
        <v>0</v>
      </c>
      <c r="L192" s="121">
        <v>0</v>
      </c>
    </row>
    <row r="193" spans="1:13" ht="25.5" hidden="1" customHeight="1">
      <c r="A193" s="57">
        <v>3</v>
      </c>
      <c r="B193" s="55">
        <v>1</v>
      </c>
      <c r="C193" s="55">
        <v>1</v>
      </c>
      <c r="D193" s="55">
        <v>2</v>
      </c>
      <c r="E193" s="55">
        <v>1</v>
      </c>
      <c r="F193" s="58">
        <v>3</v>
      </c>
      <c r="G193" s="56" t="s">
        <v>135</v>
      </c>
      <c r="H193" s="90">
        <v>161</v>
      </c>
      <c r="I193" s="119">
        <v>0</v>
      </c>
      <c r="J193" s="119">
        <v>0</v>
      </c>
      <c r="K193" s="119">
        <v>0</v>
      </c>
      <c r="L193" s="139">
        <v>0</v>
      </c>
      <c r="M193"/>
    </row>
    <row r="194" spans="1:13" hidden="1">
      <c r="A194" s="60">
        <v>3</v>
      </c>
      <c r="B194" s="61">
        <v>1</v>
      </c>
      <c r="C194" s="61">
        <v>1</v>
      </c>
      <c r="D194" s="61">
        <v>3</v>
      </c>
      <c r="E194" s="61"/>
      <c r="F194" s="63"/>
      <c r="G194" s="62" t="s">
        <v>136</v>
      </c>
      <c r="H194" s="90">
        <v>162</v>
      </c>
      <c r="I194" s="115">
        <f>I195</f>
        <v>0</v>
      </c>
      <c r="J194" s="127">
        <f>J195</f>
        <v>0</v>
      </c>
      <c r="K194" s="116">
        <f>K195</f>
        <v>0</v>
      </c>
      <c r="L194" s="115">
        <f>L195</f>
        <v>0</v>
      </c>
    </row>
    <row r="195" spans="1:13" hidden="1">
      <c r="A195" s="60">
        <v>3</v>
      </c>
      <c r="B195" s="61">
        <v>1</v>
      </c>
      <c r="C195" s="61">
        <v>1</v>
      </c>
      <c r="D195" s="61">
        <v>3</v>
      </c>
      <c r="E195" s="61">
        <v>1</v>
      </c>
      <c r="F195" s="63"/>
      <c r="G195" s="62" t="s">
        <v>136</v>
      </c>
      <c r="H195" s="90">
        <v>163</v>
      </c>
      <c r="I195" s="115">
        <f>SUM(I196:I199)</f>
        <v>0</v>
      </c>
      <c r="J195" s="115">
        <f>SUM(J196:J199)</f>
        <v>0</v>
      </c>
      <c r="K195" s="115">
        <f>SUM(K196:K199)</f>
        <v>0</v>
      </c>
      <c r="L195" s="115">
        <f>SUM(L196:L199)</f>
        <v>0</v>
      </c>
    </row>
    <row r="196" spans="1:13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>
        <v>1</v>
      </c>
      <c r="G196" s="62" t="s">
        <v>137</v>
      </c>
      <c r="H196" s="90">
        <v>164</v>
      </c>
      <c r="I196" s="121">
        <v>0</v>
      </c>
      <c r="J196" s="121">
        <v>0</v>
      </c>
      <c r="K196" s="121">
        <v>0</v>
      </c>
      <c r="L196" s="139">
        <v>0</v>
      </c>
    </row>
    <row r="197" spans="1:13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2</v>
      </c>
      <c r="G197" s="62" t="s">
        <v>138</v>
      </c>
      <c r="H197" s="90">
        <v>165</v>
      </c>
      <c r="I197" s="119">
        <v>0</v>
      </c>
      <c r="J197" s="121">
        <v>0</v>
      </c>
      <c r="K197" s="121">
        <v>0</v>
      </c>
      <c r="L197" s="121">
        <v>0</v>
      </c>
    </row>
    <row r="198" spans="1:13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3</v>
      </c>
      <c r="G198" s="64" t="s">
        <v>139</v>
      </c>
      <c r="H198" s="90">
        <v>166</v>
      </c>
      <c r="I198" s="119">
        <v>0</v>
      </c>
      <c r="J198" s="126">
        <v>0</v>
      </c>
      <c r="K198" s="126">
        <v>0</v>
      </c>
      <c r="L198" s="126">
        <v>0</v>
      </c>
    </row>
    <row r="199" spans="1:13" ht="26.25" hidden="1" customHeight="1">
      <c r="A199" s="68">
        <v>3</v>
      </c>
      <c r="B199" s="69">
        <v>1</v>
      </c>
      <c r="C199" s="69">
        <v>1</v>
      </c>
      <c r="D199" s="69">
        <v>3</v>
      </c>
      <c r="E199" s="69">
        <v>1</v>
      </c>
      <c r="F199" s="71">
        <v>4</v>
      </c>
      <c r="G199" s="13" t="s">
        <v>140</v>
      </c>
      <c r="H199" s="90">
        <v>167</v>
      </c>
      <c r="I199" s="140">
        <v>0</v>
      </c>
      <c r="J199" s="141">
        <v>0</v>
      </c>
      <c r="K199" s="121">
        <v>0</v>
      </c>
      <c r="L199" s="121">
        <v>0</v>
      </c>
      <c r="M199"/>
    </row>
    <row r="200" spans="1:13" hidden="1">
      <c r="A200" s="68">
        <v>3</v>
      </c>
      <c r="B200" s="69">
        <v>1</v>
      </c>
      <c r="C200" s="69">
        <v>1</v>
      </c>
      <c r="D200" s="69">
        <v>4</v>
      </c>
      <c r="E200" s="69"/>
      <c r="F200" s="71"/>
      <c r="G200" s="70" t="s">
        <v>141</v>
      </c>
      <c r="H200" s="90">
        <v>168</v>
      </c>
      <c r="I200" s="115">
        <f>I201</f>
        <v>0</v>
      </c>
      <c r="J200" s="129">
        <f>J201</f>
        <v>0</v>
      </c>
      <c r="K200" s="117">
        <f>K201</f>
        <v>0</v>
      </c>
      <c r="L200" s="118">
        <f>L201</f>
        <v>0</v>
      </c>
    </row>
    <row r="201" spans="1:13" hidden="1">
      <c r="A201" s="60">
        <v>3</v>
      </c>
      <c r="B201" s="61">
        <v>1</v>
      </c>
      <c r="C201" s="61">
        <v>1</v>
      </c>
      <c r="D201" s="61">
        <v>4</v>
      </c>
      <c r="E201" s="61">
        <v>1</v>
      </c>
      <c r="F201" s="63"/>
      <c r="G201" s="70" t="s">
        <v>141</v>
      </c>
      <c r="H201" s="90">
        <v>169</v>
      </c>
      <c r="I201" s="122">
        <f>SUM(I202:I204)</f>
        <v>0</v>
      </c>
      <c r="J201" s="127">
        <f>SUM(J202:J204)</f>
        <v>0</v>
      </c>
      <c r="K201" s="116">
        <f>SUM(K202:K204)</f>
        <v>0</v>
      </c>
      <c r="L201" s="115">
        <f>SUM(L202:L204)</f>
        <v>0</v>
      </c>
    </row>
    <row r="202" spans="1:13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>
        <v>1</v>
      </c>
      <c r="G202" s="62" t="s">
        <v>142</v>
      </c>
      <c r="H202" s="90">
        <v>170</v>
      </c>
      <c r="I202" s="121">
        <v>0</v>
      </c>
      <c r="J202" s="121">
        <v>0</v>
      </c>
      <c r="K202" s="121">
        <v>0</v>
      </c>
      <c r="L202" s="139">
        <v>0</v>
      </c>
    </row>
    <row r="203" spans="1:13" ht="25.5" hidden="1" customHeight="1">
      <c r="A203" s="57">
        <v>3</v>
      </c>
      <c r="B203" s="55">
        <v>1</v>
      </c>
      <c r="C203" s="55">
        <v>1</v>
      </c>
      <c r="D203" s="55">
        <v>4</v>
      </c>
      <c r="E203" s="55">
        <v>1</v>
      </c>
      <c r="F203" s="58">
        <v>2</v>
      </c>
      <c r="G203" s="56" t="s">
        <v>143</v>
      </c>
      <c r="H203" s="90">
        <v>171</v>
      </c>
      <c r="I203" s="119">
        <v>0</v>
      </c>
      <c r="J203" s="119">
        <v>0</v>
      </c>
      <c r="K203" s="120">
        <v>0</v>
      </c>
      <c r="L203" s="121">
        <v>0</v>
      </c>
      <c r="M203"/>
    </row>
    <row r="204" spans="1:13" hidden="1">
      <c r="A204" s="60">
        <v>3</v>
      </c>
      <c r="B204" s="61">
        <v>1</v>
      </c>
      <c r="C204" s="61">
        <v>1</v>
      </c>
      <c r="D204" s="61">
        <v>4</v>
      </c>
      <c r="E204" s="61">
        <v>1</v>
      </c>
      <c r="F204" s="63">
        <v>3</v>
      </c>
      <c r="G204" s="62" t="s">
        <v>144</v>
      </c>
      <c r="H204" s="90">
        <v>172</v>
      </c>
      <c r="I204" s="119">
        <v>0</v>
      </c>
      <c r="J204" s="119">
        <v>0</v>
      </c>
      <c r="K204" s="119">
        <v>0</v>
      </c>
      <c r="L204" s="121">
        <v>0</v>
      </c>
    </row>
    <row r="205" spans="1:13" ht="25.5" hidden="1" customHeight="1">
      <c r="A205" s="60">
        <v>3</v>
      </c>
      <c r="B205" s="61">
        <v>1</v>
      </c>
      <c r="C205" s="61">
        <v>1</v>
      </c>
      <c r="D205" s="61">
        <v>5</v>
      </c>
      <c r="E205" s="61"/>
      <c r="F205" s="63"/>
      <c r="G205" s="62" t="s">
        <v>145</v>
      </c>
      <c r="H205" s="90">
        <v>173</v>
      </c>
      <c r="I205" s="115">
        <f t="shared" ref="I205:L206" si="19">I206</f>
        <v>0</v>
      </c>
      <c r="J205" s="127">
        <f t="shared" si="19"/>
        <v>0</v>
      </c>
      <c r="K205" s="116">
        <f t="shared" si="19"/>
        <v>0</v>
      </c>
      <c r="L205" s="115">
        <f t="shared" si="19"/>
        <v>0</v>
      </c>
      <c r="M205"/>
    </row>
    <row r="206" spans="1:13" ht="25.5" hidden="1" customHeight="1">
      <c r="A206" s="68">
        <v>3</v>
      </c>
      <c r="B206" s="69">
        <v>1</v>
      </c>
      <c r="C206" s="69">
        <v>1</v>
      </c>
      <c r="D206" s="69">
        <v>5</v>
      </c>
      <c r="E206" s="69">
        <v>1</v>
      </c>
      <c r="F206" s="71"/>
      <c r="G206" s="62" t="s">
        <v>145</v>
      </c>
      <c r="H206" s="90">
        <v>174</v>
      </c>
      <c r="I206" s="116">
        <f t="shared" si="19"/>
        <v>0</v>
      </c>
      <c r="J206" s="116">
        <f t="shared" si="19"/>
        <v>0</v>
      </c>
      <c r="K206" s="116">
        <f t="shared" si="19"/>
        <v>0</v>
      </c>
      <c r="L206" s="116">
        <f t="shared" si="19"/>
        <v>0</v>
      </c>
      <c r="M206"/>
    </row>
    <row r="207" spans="1:13" ht="25.5" hidden="1" customHeight="1">
      <c r="A207" s="60">
        <v>3</v>
      </c>
      <c r="B207" s="61">
        <v>1</v>
      </c>
      <c r="C207" s="61">
        <v>1</v>
      </c>
      <c r="D207" s="61">
        <v>5</v>
      </c>
      <c r="E207" s="61">
        <v>1</v>
      </c>
      <c r="F207" s="63">
        <v>1</v>
      </c>
      <c r="G207" s="62" t="s">
        <v>145</v>
      </c>
      <c r="H207" s="90">
        <v>175</v>
      </c>
      <c r="I207" s="119">
        <v>0</v>
      </c>
      <c r="J207" s="121">
        <v>0</v>
      </c>
      <c r="K207" s="121">
        <v>0</v>
      </c>
      <c r="L207" s="121">
        <v>0</v>
      </c>
      <c r="M207"/>
    </row>
    <row r="208" spans="1:13" ht="25.5" hidden="1" customHeight="1">
      <c r="A208" s="68">
        <v>3</v>
      </c>
      <c r="B208" s="69">
        <v>1</v>
      </c>
      <c r="C208" s="69">
        <v>2</v>
      </c>
      <c r="D208" s="69"/>
      <c r="E208" s="69"/>
      <c r="F208" s="71"/>
      <c r="G208" s="70" t="s">
        <v>146</v>
      </c>
      <c r="H208" s="90">
        <v>176</v>
      </c>
      <c r="I208" s="115">
        <f t="shared" ref="I208:L209" si="20">I209</f>
        <v>0</v>
      </c>
      <c r="J208" s="129">
        <f t="shared" si="20"/>
        <v>0</v>
      </c>
      <c r="K208" s="117">
        <f t="shared" si="20"/>
        <v>0</v>
      </c>
      <c r="L208" s="118">
        <f t="shared" si="20"/>
        <v>0</v>
      </c>
      <c r="M208"/>
    </row>
    <row r="209" spans="1:15" ht="25.5" hidden="1" customHeight="1">
      <c r="A209" s="60">
        <v>3</v>
      </c>
      <c r="B209" s="61">
        <v>1</v>
      </c>
      <c r="C209" s="61">
        <v>2</v>
      </c>
      <c r="D209" s="61">
        <v>1</v>
      </c>
      <c r="E209" s="61"/>
      <c r="F209" s="63"/>
      <c r="G209" s="70" t="s">
        <v>146</v>
      </c>
      <c r="H209" s="90">
        <v>177</v>
      </c>
      <c r="I209" s="122">
        <f t="shared" si="20"/>
        <v>0</v>
      </c>
      <c r="J209" s="127">
        <f t="shared" si="20"/>
        <v>0</v>
      </c>
      <c r="K209" s="116">
        <f t="shared" si="20"/>
        <v>0</v>
      </c>
      <c r="L209" s="115">
        <f t="shared" si="20"/>
        <v>0</v>
      </c>
      <c r="M209"/>
    </row>
    <row r="210" spans="1:15" ht="25.5" hidden="1" customHeight="1">
      <c r="A210" s="57">
        <v>3</v>
      </c>
      <c r="B210" s="55">
        <v>1</v>
      </c>
      <c r="C210" s="55">
        <v>2</v>
      </c>
      <c r="D210" s="55">
        <v>1</v>
      </c>
      <c r="E210" s="55">
        <v>1</v>
      </c>
      <c r="F210" s="58"/>
      <c r="G210" s="70" t="s">
        <v>146</v>
      </c>
      <c r="H210" s="90">
        <v>178</v>
      </c>
      <c r="I210" s="115">
        <f>SUM(I211:I214)</f>
        <v>0</v>
      </c>
      <c r="J210" s="128">
        <f>SUM(J211:J214)</f>
        <v>0</v>
      </c>
      <c r="K210" s="123">
        <f>SUM(K211:K214)</f>
        <v>0</v>
      </c>
      <c r="L210" s="122">
        <f>SUM(L211:L214)</f>
        <v>0</v>
      </c>
      <c r="M210"/>
    </row>
    <row r="211" spans="1:15" ht="38.25" hidden="1" customHeight="1">
      <c r="A211" s="60">
        <v>3</v>
      </c>
      <c r="B211" s="61">
        <v>1</v>
      </c>
      <c r="C211" s="61">
        <v>2</v>
      </c>
      <c r="D211" s="61">
        <v>1</v>
      </c>
      <c r="E211" s="61">
        <v>1</v>
      </c>
      <c r="F211" s="63">
        <v>2</v>
      </c>
      <c r="G211" s="62" t="s">
        <v>147</v>
      </c>
      <c r="H211" s="90">
        <v>179</v>
      </c>
      <c r="I211" s="121">
        <v>0</v>
      </c>
      <c r="J211" s="121">
        <v>0</v>
      </c>
      <c r="K211" s="121">
        <v>0</v>
      </c>
      <c r="L211" s="121">
        <v>0</v>
      </c>
      <c r="M211"/>
    </row>
    <row r="212" spans="1:15" hidden="1">
      <c r="A212" s="60">
        <v>3</v>
      </c>
      <c r="B212" s="61">
        <v>1</v>
      </c>
      <c r="C212" s="61">
        <v>2</v>
      </c>
      <c r="D212" s="60">
        <v>1</v>
      </c>
      <c r="E212" s="61">
        <v>1</v>
      </c>
      <c r="F212" s="63">
        <v>3</v>
      </c>
      <c r="G212" s="62" t="s">
        <v>148</v>
      </c>
      <c r="H212" s="90">
        <v>180</v>
      </c>
      <c r="I212" s="121">
        <v>0</v>
      </c>
      <c r="J212" s="121">
        <v>0</v>
      </c>
      <c r="K212" s="121">
        <v>0</v>
      </c>
      <c r="L212" s="121">
        <v>0</v>
      </c>
    </row>
    <row r="213" spans="1:15" ht="25.5" hidden="1" customHeight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4</v>
      </c>
      <c r="G213" s="62" t="s">
        <v>149</v>
      </c>
      <c r="H213" s="90">
        <v>181</v>
      </c>
      <c r="I213" s="121">
        <v>0</v>
      </c>
      <c r="J213" s="121">
        <v>0</v>
      </c>
      <c r="K213" s="121">
        <v>0</v>
      </c>
      <c r="L213" s="121">
        <v>0</v>
      </c>
      <c r="M213"/>
    </row>
    <row r="214" spans="1:15" hidden="1">
      <c r="A214" s="68">
        <v>3</v>
      </c>
      <c r="B214" s="75">
        <v>1</v>
      </c>
      <c r="C214" s="75">
        <v>2</v>
      </c>
      <c r="D214" s="74">
        <v>1</v>
      </c>
      <c r="E214" s="75">
        <v>1</v>
      </c>
      <c r="F214" s="76">
        <v>5</v>
      </c>
      <c r="G214" s="77" t="s">
        <v>150</v>
      </c>
      <c r="H214" s="90">
        <v>182</v>
      </c>
      <c r="I214" s="121">
        <v>0</v>
      </c>
      <c r="J214" s="121">
        <v>0</v>
      </c>
      <c r="K214" s="121">
        <v>0</v>
      </c>
      <c r="L214" s="139">
        <v>0</v>
      </c>
    </row>
    <row r="215" spans="1:15" hidden="1">
      <c r="A215" s="60">
        <v>3</v>
      </c>
      <c r="B215" s="61">
        <v>1</v>
      </c>
      <c r="C215" s="61">
        <v>3</v>
      </c>
      <c r="D215" s="60"/>
      <c r="E215" s="61"/>
      <c r="F215" s="63"/>
      <c r="G215" s="62" t="s">
        <v>151</v>
      </c>
      <c r="H215" s="90">
        <v>183</v>
      </c>
      <c r="I215" s="115">
        <f>SUM(I216+I219)</f>
        <v>0</v>
      </c>
      <c r="J215" s="127">
        <f>SUM(J216+J219)</f>
        <v>0</v>
      </c>
      <c r="K215" s="116">
        <f>SUM(K216+K219)</f>
        <v>0</v>
      </c>
      <c r="L215" s="115">
        <f>SUM(L216+L219)</f>
        <v>0</v>
      </c>
    </row>
    <row r="216" spans="1:15" ht="25.5" hidden="1" customHeight="1">
      <c r="A216" s="57">
        <v>3</v>
      </c>
      <c r="B216" s="55">
        <v>1</v>
      </c>
      <c r="C216" s="55">
        <v>3</v>
      </c>
      <c r="D216" s="57">
        <v>1</v>
      </c>
      <c r="E216" s="60"/>
      <c r="F216" s="58"/>
      <c r="G216" s="56" t="s">
        <v>152</v>
      </c>
      <c r="H216" s="90">
        <v>184</v>
      </c>
      <c r="I216" s="122">
        <f t="shared" ref="I216:L217" si="21">I217</f>
        <v>0</v>
      </c>
      <c r="J216" s="128">
        <f t="shared" si="21"/>
        <v>0</v>
      </c>
      <c r="K216" s="123">
        <f t="shared" si="21"/>
        <v>0</v>
      </c>
      <c r="L216" s="122">
        <f t="shared" si="21"/>
        <v>0</v>
      </c>
      <c r="M216"/>
    </row>
    <row r="217" spans="1:15" ht="25.5" hidden="1" customHeight="1">
      <c r="A217" s="60">
        <v>3</v>
      </c>
      <c r="B217" s="61">
        <v>1</v>
      </c>
      <c r="C217" s="61">
        <v>3</v>
      </c>
      <c r="D217" s="60">
        <v>1</v>
      </c>
      <c r="E217" s="60">
        <v>1</v>
      </c>
      <c r="F217" s="63"/>
      <c r="G217" s="56" t="s">
        <v>152</v>
      </c>
      <c r="H217" s="90">
        <v>185</v>
      </c>
      <c r="I217" s="115">
        <f t="shared" si="21"/>
        <v>0</v>
      </c>
      <c r="J217" s="127">
        <f t="shared" si="21"/>
        <v>0</v>
      </c>
      <c r="K217" s="116">
        <f t="shared" si="21"/>
        <v>0</v>
      </c>
      <c r="L217" s="115">
        <f t="shared" si="21"/>
        <v>0</v>
      </c>
      <c r="M217"/>
    </row>
    <row r="218" spans="1:15" ht="25.5" hidden="1" customHeight="1">
      <c r="A218" s="60">
        <v>3</v>
      </c>
      <c r="B218" s="62">
        <v>1</v>
      </c>
      <c r="C218" s="60">
        <v>3</v>
      </c>
      <c r="D218" s="61">
        <v>1</v>
      </c>
      <c r="E218" s="61">
        <v>1</v>
      </c>
      <c r="F218" s="63">
        <v>1</v>
      </c>
      <c r="G218" s="56" t="s">
        <v>152</v>
      </c>
      <c r="H218" s="90">
        <v>186</v>
      </c>
      <c r="I218" s="139">
        <v>0</v>
      </c>
      <c r="J218" s="139">
        <v>0</v>
      </c>
      <c r="K218" s="139">
        <v>0</v>
      </c>
      <c r="L218" s="139">
        <v>0</v>
      </c>
      <c r="M218"/>
    </row>
    <row r="219" spans="1:15" hidden="1">
      <c r="A219" s="60">
        <v>3</v>
      </c>
      <c r="B219" s="62">
        <v>1</v>
      </c>
      <c r="C219" s="60">
        <v>3</v>
      </c>
      <c r="D219" s="61">
        <v>2</v>
      </c>
      <c r="E219" s="61"/>
      <c r="F219" s="63"/>
      <c r="G219" s="62" t="s">
        <v>153</v>
      </c>
      <c r="H219" s="90">
        <v>187</v>
      </c>
      <c r="I219" s="115">
        <f>I220</f>
        <v>0</v>
      </c>
      <c r="J219" s="127">
        <f>J220</f>
        <v>0</v>
      </c>
      <c r="K219" s="116">
        <f>K220</f>
        <v>0</v>
      </c>
      <c r="L219" s="115">
        <f>L220</f>
        <v>0</v>
      </c>
    </row>
    <row r="220" spans="1:15" hidden="1">
      <c r="A220" s="57">
        <v>3</v>
      </c>
      <c r="B220" s="56">
        <v>1</v>
      </c>
      <c r="C220" s="57">
        <v>3</v>
      </c>
      <c r="D220" s="55">
        <v>2</v>
      </c>
      <c r="E220" s="55">
        <v>1</v>
      </c>
      <c r="F220" s="58"/>
      <c r="G220" s="62" t="s">
        <v>153</v>
      </c>
      <c r="H220" s="90">
        <v>188</v>
      </c>
      <c r="I220" s="115">
        <f>SUM(I221:I226)</f>
        <v>0</v>
      </c>
      <c r="J220" s="115">
        <f>SUM(J221:J226)</f>
        <v>0</v>
      </c>
      <c r="K220" s="115">
        <f>SUM(K221:K226)</f>
        <v>0</v>
      </c>
      <c r="L220" s="115">
        <f>SUM(L221:L226)</f>
        <v>0</v>
      </c>
      <c r="M220" s="97"/>
      <c r="N220" s="97"/>
      <c r="O220" s="97"/>
    </row>
    <row r="221" spans="1:15" hidden="1">
      <c r="A221" s="60">
        <v>3</v>
      </c>
      <c r="B221" s="62">
        <v>1</v>
      </c>
      <c r="C221" s="60">
        <v>3</v>
      </c>
      <c r="D221" s="61">
        <v>2</v>
      </c>
      <c r="E221" s="61">
        <v>1</v>
      </c>
      <c r="F221" s="63">
        <v>1</v>
      </c>
      <c r="G221" s="62" t="s">
        <v>154</v>
      </c>
      <c r="H221" s="90">
        <v>189</v>
      </c>
      <c r="I221" s="121">
        <v>0</v>
      </c>
      <c r="J221" s="121">
        <v>0</v>
      </c>
      <c r="K221" s="121">
        <v>0</v>
      </c>
      <c r="L221" s="139">
        <v>0</v>
      </c>
    </row>
    <row r="222" spans="1:15" ht="25.5" hidden="1" customHeight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2</v>
      </c>
      <c r="G222" s="62" t="s">
        <v>155</v>
      </c>
      <c r="H222" s="90">
        <v>190</v>
      </c>
      <c r="I222" s="121">
        <v>0</v>
      </c>
      <c r="J222" s="121">
        <v>0</v>
      </c>
      <c r="K222" s="121">
        <v>0</v>
      </c>
      <c r="L222" s="121">
        <v>0</v>
      </c>
      <c r="M222"/>
    </row>
    <row r="223" spans="1:15" hidden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3</v>
      </c>
      <c r="G223" s="62" t="s">
        <v>156</v>
      </c>
      <c r="H223" s="90">
        <v>191</v>
      </c>
      <c r="I223" s="121">
        <v>0</v>
      </c>
      <c r="J223" s="121">
        <v>0</v>
      </c>
      <c r="K223" s="121">
        <v>0</v>
      </c>
      <c r="L223" s="121">
        <v>0</v>
      </c>
    </row>
    <row r="224" spans="1:15" ht="25.5" hidden="1" customHeight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4</v>
      </c>
      <c r="G224" s="62" t="s">
        <v>157</v>
      </c>
      <c r="H224" s="90">
        <v>192</v>
      </c>
      <c r="I224" s="121">
        <v>0</v>
      </c>
      <c r="J224" s="121">
        <v>0</v>
      </c>
      <c r="K224" s="121">
        <v>0</v>
      </c>
      <c r="L224" s="139">
        <v>0</v>
      </c>
      <c r="M224"/>
    </row>
    <row r="225" spans="1:13" hidden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5</v>
      </c>
      <c r="G225" s="56" t="s">
        <v>158</v>
      </c>
      <c r="H225" s="90">
        <v>193</v>
      </c>
      <c r="I225" s="121">
        <v>0</v>
      </c>
      <c r="J225" s="121">
        <v>0</v>
      </c>
      <c r="K225" s="121">
        <v>0</v>
      </c>
      <c r="L225" s="121">
        <v>0</v>
      </c>
    </row>
    <row r="226" spans="1:13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6</v>
      </c>
      <c r="G226" s="56" t="s">
        <v>153</v>
      </c>
      <c r="H226" s="90">
        <v>194</v>
      </c>
      <c r="I226" s="121">
        <v>0</v>
      </c>
      <c r="J226" s="121">
        <v>0</v>
      </c>
      <c r="K226" s="121">
        <v>0</v>
      </c>
      <c r="L226" s="139">
        <v>0</v>
      </c>
    </row>
    <row r="227" spans="1:13" ht="25.5" hidden="1" customHeight="1">
      <c r="A227" s="57">
        <v>3</v>
      </c>
      <c r="B227" s="55">
        <v>1</v>
      </c>
      <c r="C227" s="55">
        <v>4</v>
      </c>
      <c r="D227" s="55"/>
      <c r="E227" s="55"/>
      <c r="F227" s="58"/>
      <c r="G227" s="56" t="s">
        <v>159</v>
      </c>
      <c r="H227" s="90">
        <v>195</v>
      </c>
      <c r="I227" s="122">
        <f t="shared" ref="I227:L229" si="22">I228</f>
        <v>0</v>
      </c>
      <c r="J227" s="128">
        <f t="shared" si="22"/>
        <v>0</v>
      </c>
      <c r="K227" s="123">
        <f t="shared" si="22"/>
        <v>0</v>
      </c>
      <c r="L227" s="123">
        <f t="shared" si="22"/>
        <v>0</v>
      </c>
      <c r="M227"/>
    </row>
    <row r="228" spans="1:13" ht="25.5" hidden="1" customHeight="1">
      <c r="A228" s="68">
        <v>3</v>
      </c>
      <c r="B228" s="75">
        <v>1</v>
      </c>
      <c r="C228" s="75">
        <v>4</v>
      </c>
      <c r="D228" s="75">
        <v>1</v>
      </c>
      <c r="E228" s="75"/>
      <c r="F228" s="76"/>
      <c r="G228" s="56" t="s">
        <v>159</v>
      </c>
      <c r="H228" s="90">
        <v>196</v>
      </c>
      <c r="I228" s="124">
        <f t="shared" si="22"/>
        <v>0</v>
      </c>
      <c r="J228" s="133">
        <f t="shared" si="22"/>
        <v>0</v>
      </c>
      <c r="K228" s="125">
        <f t="shared" si="22"/>
        <v>0</v>
      </c>
      <c r="L228" s="125">
        <f t="shared" si="22"/>
        <v>0</v>
      </c>
      <c r="M228"/>
    </row>
    <row r="229" spans="1:13" ht="25.5" hidden="1" customHeight="1">
      <c r="A229" s="60">
        <v>3</v>
      </c>
      <c r="B229" s="61">
        <v>1</v>
      </c>
      <c r="C229" s="61">
        <v>4</v>
      </c>
      <c r="D229" s="61">
        <v>1</v>
      </c>
      <c r="E229" s="61">
        <v>1</v>
      </c>
      <c r="F229" s="63"/>
      <c r="G229" s="56" t="s">
        <v>160</v>
      </c>
      <c r="H229" s="90">
        <v>197</v>
      </c>
      <c r="I229" s="115">
        <f t="shared" si="22"/>
        <v>0</v>
      </c>
      <c r="J229" s="127">
        <f t="shared" si="22"/>
        <v>0</v>
      </c>
      <c r="K229" s="116">
        <f t="shared" si="22"/>
        <v>0</v>
      </c>
      <c r="L229" s="116">
        <f t="shared" si="22"/>
        <v>0</v>
      </c>
      <c r="M229"/>
    </row>
    <row r="230" spans="1:13" ht="25.5" hidden="1" customHeight="1">
      <c r="A230" s="64">
        <v>3</v>
      </c>
      <c r="B230" s="60">
        <v>1</v>
      </c>
      <c r="C230" s="61">
        <v>4</v>
      </c>
      <c r="D230" s="61">
        <v>1</v>
      </c>
      <c r="E230" s="61">
        <v>1</v>
      </c>
      <c r="F230" s="63">
        <v>1</v>
      </c>
      <c r="G230" s="56" t="s">
        <v>160</v>
      </c>
      <c r="H230" s="90">
        <v>198</v>
      </c>
      <c r="I230" s="121">
        <v>0</v>
      </c>
      <c r="J230" s="121">
        <v>0</v>
      </c>
      <c r="K230" s="121">
        <v>0</v>
      </c>
      <c r="L230" s="121">
        <v>0</v>
      </c>
      <c r="M230"/>
    </row>
    <row r="231" spans="1:13" ht="25.5" hidden="1" customHeight="1">
      <c r="A231" s="64">
        <v>3</v>
      </c>
      <c r="B231" s="61">
        <v>1</v>
      </c>
      <c r="C231" s="61">
        <v>5</v>
      </c>
      <c r="D231" s="61"/>
      <c r="E231" s="61"/>
      <c r="F231" s="63"/>
      <c r="G231" s="62" t="s">
        <v>161</v>
      </c>
      <c r="H231" s="90">
        <v>199</v>
      </c>
      <c r="I231" s="115">
        <f t="shared" ref="I231:L232" si="23">I232</f>
        <v>0</v>
      </c>
      <c r="J231" s="115">
        <f t="shared" si="23"/>
        <v>0</v>
      </c>
      <c r="K231" s="115">
        <f t="shared" si="23"/>
        <v>0</v>
      </c>
      <c r="L231" s="115">
        <f t="shared" si="23"/>
        <v>0</v>
      </c>
      <c r="M231"/>
    </row>
    <row r="232" spans="1:13" ht="25.5" hidden="1" customHeight="1">
      <c r="A232" s="64">
        <v>3</v>
      </c>
      <c r="B232" s="61">
        <v>1</v>
      </c>
      <c r="C232" s="61">
        <v>5</v>
      </c>
      <c r="D232" s="61">
        <v>1</v>
      </c>
      <c r="E232" s="61"/>
      <c r="F232" s="63"/>
      <c r="G232" s="62" t="s">
        <v>161</v>
      </c>
      <c r="H232" s="90">
        <v>200</v>
      </c>
      <c r="I232" s="115">
        <f t="shared" si="23"/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  <c r="M232"/>
    </row>
    <row r="233" spans="1:13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>
        <v>1</v>
      </c>
      <c r="F233" s="63"/>
      <c r="G233" s="62" t="s">
        <v>161</v>
      </c>
      <c r="H233" s="90">
        <v>201</v>
      </c>
      <c r="I233" s="115">
        <f>SUM(I234:I236)</f>
        <v>0</v>
      </c>
      <c r="J233" s="115">
        <f>SUM(J234:J236)</f>
        <v>0</v>
      </c>
      <c r="K233" s="115">
        <f>SUM(K234:K236)</f>
        <v>0</v>
      </c>
      <c r="L233" s="115">
        <f>SUM(L234:L236)</f>
        <v>0</v>
      </c>
      <c r="M233"/>
    </row>
    <row r="234" spans="1:13" hidden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>
        <v>1</v>
      </c>
      <c r="G234" s="94" t="s">
        <v>162</v>
      </c>
      <c r="H234" s="90">
        <v>202</v>
      </c>
      <c r="I234" s="121">
        <v>0</v>
      </c>
      <c r="J234" s="121">
        <v>0</v>
      </c>
      <c r="K234" s="121">
        <v>0</v>
      </c>
      <c r="L234" s="121">
        <v>0</v>
      </c>
    </row>
    <row r="235" spans="1:13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2</v>
      </c>
      <c r="G235" s="94" t="s">
        <v>163</v>
      </c>
      <c r="H235" s="90">
        <v>203</v>
      </c>
      <c r="I235" s="121">
        <v>0</v>
      </c>
      <c r="J235" s="121">
        <v>0</v>
      </c>
      <c r="K235" s="121">
        <v>0</v>
      </c>
      <c r="L235" s="121">
        <v>0</v>
      </c>
    </row>
    <row r="236" spans="1:13" ht="25.5" hidden="1" customHeight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3</v>
      </c>
      <c r="G236" s="94" t="s">
        <v>164</v>
      </c>
      <c r="H236" s="90">
        <v>204</v>
      </c>
      <c r="I236" s="121">
        <v>0</v>
      </c>
      <c r="J236" s="121">
        <v>0</v>
      </c>
      <c r="K236" s="121">
        <v>0</v>
      </c>
      <c r="L236" s="121">
        <v>0</v>
      </c>
      <c r="M236"/>
    </row>
    <row r="237" spans="1:13" ht="38.25" hidden="1" customHeight="1">
      <c r="A237" s="49">
        <v>3</v>
      </c>
      <c r="B237" s="50">
        <v>2</v>
      </c>
      <c r="C237" s="50"/>
      <c r="D237" s="50"/>
      <c r="E237" s="50"/>
      <c r="F237" s="52"/>
      <c r="G237" s="51" t="s">
        <v>165</v>
      </c>
      <c r="H237" s="90">
        <v>205</v>
      </c>
      <c r="I237" s="115">
        <f>SUM(I238+I270)</f>
        <v>0</v>
      </c>
      <c r="J237" s="127">
        <f>SUM(J238+J270)</f>
        <v>0</v>
      </c>
      <c r="K237" s="116">
        <f>SUM(K238+K270)</f>
        <v>0</v>
      </c>
      <c r="L237" s="116">
        <f>SUM(L238+L270)</f>
        <v>0</v>
      </c>
      <c r="M237"/>
    </row>
    <row r="238" spans="1:13" ht="38.25" hidden="1" customHeight="1">
      <c r="A238" s="68">
        <v>3</v>
      </c>
      <c r="B238" s="74">
        <v>2</v>
      </c>
      <c r="C238" s="75">
        <v>1</v>
      </c>
      <c r="D238" s="75"/>
      <c r="E238" s="75"/>
      <c r="F238" s="76"/>
      <c r="G238" s="77" t="s">
        <v>166</v>
      </c>
      <c r="H238" s="90">
        <v>206</v>
      </c>
      <c r="I238" s="124">
        <f>SUM(I239+I248+I252+I256+I260+I263+I266)</f>
        <v>0</v>
      </c>
      <c r="J238" s="133">
        <f>SUM(J239+J248+J252+J256+J260+J263+J266)</f>
        <v>0</v>
      </c>
      <c r="K238" s="125">
        <f>SUM(K239+K248+K252+K256+K260+K263+K266)</f>
        <v>0</v>
      </c>
      <c r="L238" s="125">
        <f>SUM(L239+L248+L252+L256+L260+L263+L266)</f>
        <v>0</v>
      </c>
      <c r="M238"/>
    </row>
    <row r="239" spans="1:13" hidden="1">
      <c r="A239" s="60">
        <v>3</v>
      </c>
      <c r="B239" s="61">
        <v>2</v>
      </c>
      <c r="C239" s="61">
        <v>1</v>
      </c>
      <c r="D239" s="61">
        <v>1</v>
      </c>
      <c r="E239" s="61"/>
      <c r="F239" s="63"/>
      <c r="G239" s="62" t="s">
        <v>167</v>
      </c>
      <c r="H239" s="90">
        <v>207</v>
      </c>
      <c r="I239" s="124">
        <f>I240</f>
        <v>0</v>
      </c>
      <c r="J239" s="124">
        <f>J240</f>
        <v>0</v>
      </c>
      <c r="K239" s="124">
        <f>K240</f>
        <v>0</v>
      </c>
      <c r="L239" s="124">
        <f>L240</f>
        <v>0</v>
      </c>
    </row>
    <row r="240" spans="1:13" hidden="1">
      <c r="A240" s="60">
        <v>3</v>
      </c>
      <c r="B240" s="60">
        <v>2</v>
      </c>
      <c r="C240" s="61">
        <v>1</v>
      </c>
      <c r="D240" s="61">
        <v>1</v>
      </c>
      <c r="E240" s="61">
        <v>1</v>
      </c>
      <c r="F240" s="63"/>
      <c r="G240" s="62" t="s">
        <v>168</v>
      </c>
      <c r="H240" s="90">
        <v>208</v>
      </c>
      <c r="I240" s="115">
        <f>SUM(I241:I241)</f>
        <v>0</v>
      </c>
      <c r="J240" s="127">
        <f>SUM(J241:J241)</f>
        <v>0</v>
      </c>
      <c r="K240" s="116">
        <f>SUM(K241:K241)</f>
        <v>0</v>
      </c>
      <c r="L240" s="116">
        <f>SUM(L241:L241)</f>
        <v>0</v>
      </c>
    </row>
    <row r="241" spans="1:13" hidden="1">
      <c r="A241" s="68">
        <v>3</v>
      </c>
      <c r="B241" s="68">
        <v>2</v>
      </c>
      <c r="C241" s="75">
        <v>1</v>
      </c>
      <c r="D241" s="75">
        <v>1</v>
      </c>
      <c r="E241" s="75">
        <v>1</v>
      </c>
      <c r="F241" s="76">
        <v>1</v>
      </c>
      <c r="G241" s="77" t="s">
        <v>168</v>
      </c>
      <c r="H241" s="90">
        <v>209</v>
      </c>
      <c r="I241" s="121">
        <v>0</v>
      </c>
      <c r="J241" s="121">
        <v>0</v>
      </c>
      <c r="K241" s="121">
        <v>0</v>
      </c>
      <c r="L241" s="121">
        <v>0</v>
      </c>
    </row>
    <row r="242" spans="1:13" hidden="1">
      <c r="A242" s="68">
        <v>3</v>
      </c>
      <c r="B242" s="75">
        <v>2</v>
      </c>
      <c r="C242" s="75">
        <v>1</v>
      </c>
      <c r="D242" s="75">
        <v>1</v>
      </c>
      <c r="E242" s="75">
        <v>2</v>
      </c>
      <c r="F242" s="76"/>
      <c r="G242" s="77" t="s">
        <v>169</v>
      </c>
      <c r="H242" s="90">
        <v>210</v>
      </c>
      <c r="I242" s="115">
        <f>SUM(I243:I244)</f>
        <v>0</v>
      </c>
      <c r="J242" s="115">
        <f>SUM(J243:J244)</f>
        <v>0</v>
      </c>
      <c r="K242" s="115">
        <f>SUM(K243:K244)</f>
        <v>0</v>
      </c>
      <c r="L242" s="115">
        <f>SUM(L243:L244)</f>
        <v>0</v>
      </c>
    </row>
    <row r="243" spans="1:13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>
        <v>1</v>
      </c>
      <c r="G243" s="77" t="s">
        <v>170</v>
      </c>
      <c r="H243" s="90">
        <v>211</v>
      </c>
      <c r="I243" s="121">
        <v>0</v>
      </c>
      <c r="J243" s="121">
        <v>0</v>
      </c>
      <c r="K243" s="121">
        <v>0</v>
      </c>
      <c r="L243" s="121">
        <v>0</v>
      </c>
    </row>
    <row r="244" spans="1:13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2</v>
      </c>
      <c r="G244" s="77" t="s">
        <v>171</v>
      </c>
      <c r="H244" s="90">
        <v>212</v>
      </c>
      <c r="I244" s="121">
        <v>0</v>
      </c>
      <c r="J244" s="121">
        <v>0</v>
      </c>
      <c r="K244" s="121">
        <v>0</v>
      </c>
      <c r="L244" s="121">
        <v>0</v>
      </c>
    </row>
    <row r="245" spans="1:13" hidden="1">
      <c r="A245" s="68">
        <v>3</v>
      </c>
      <c r="B245" s="75">
        <v>2</v>
      </c>
      <c r="C245" s="75">
        <v>1</v>
      </c>
      <c r="D245" s="75">
        <v>1</v>
      </c>
      <c r="E245" s="75">
        <v>3</v>
      </c>
      <c r="F245" s="98"/>
      <c r="G245" s="77" t="s">
        <v>172</v>
      </c>
      <c r="H245" s="90">
        <v>213</v>
      </c>
      <c r="I245" s="115">
        <f>SUM(I246:I247)</f>
        <v>0</v>
      </c>
      <c r="J245" s="115">
        <f>SUM(J246:J247)</f>
        <v>0</v>
      </c>
      <c r="K245" s="115">
        <f>SUM(K246:K247)</f>
        <v>0</v>
      </c>
      <c r="L245" s="115">
        <f>SUM(L246:L247)</f>
        <v>0</v>
      </c>
    </row>
    <row r="246" spans="1:13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76">
        <v>1</v>
      </c>
      <c r="G246" s="77" t="s">
        <v>173</v>
      </c>
      <c r="H246" s="90">
        <v>214</v>
      </c>
      <c r="I246" s="121">
        <v>0</v>
      </c>
      <c r="J246" s="121">
        <v>0</v>
      </c>
      <c r="K246" s="121">
        <v>0</v>
      </c>
      <c r="L246" s="121">
        <v>0</v>
      </c>
    </row>
    <row r="247" spans="1:13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2</v>
      </c>
      <c r="G247" s="77" t="s">
        <v>174</v>
      </c>
      <c r="H247" s="90">
        <v>215</v>
      </c>
      <c r="I247" s="121">
        <v>0</v>
      </c>
      <c r="J247" s="121">
        <v>0</v>
      </c>
      <c r="K247" s="121">
        <v>0</v>
      </c>
      <c r="L247" s="121">
        <v>0</v>
      </c>
    </row>
    <row r="248" spans="1:13" hidden="1">
      <c r="A248" s="60">
        <v>3</v>
      </c>
      <c r="B248" s="61">
        <v>2</v>
      </c>
      <c r="C248" s="61">
        <v>1</v>
      </c>
      <c r="D248" s="61">
        <v>2</v>
      </c>
      <c r="E248" s="61"/>
      <c r="F248" s="63"/>
      <c r="G248" s="62" t="s">
        <v>175</v>
      </c>
      <c r="H248" s="90">
        <v>216</v>
      </c>
      <c r="I248" s="115">
        <f>I249</f>
        <v>0</v>
      </c>
      <c r="J248" s="115">
        <f>J249</f>
        <v>0</v>
      </c>
      <c r="K248" s="115">
        <f>K249</f>
        <v>0</v>
      </c>
      <c r="L248" s="115">
        <f>L249</f>
        <v>0</v>
      </c>
    </row>
    <row r="249" spans="1:13" hidden="1">
      <c r="A249" s="60">
        <v>3</v>
      </c>
      <c r="B249" s="61">
        <v>2</v>
      </c>
      <c r="C249" s="61">
        <v>1</v>
      </c>
      <c r="D249" s="61">
        <v>2</v>
      </c>
      <c r="E249" s="61">
        <v>1</v>
      </c>
      <c r="F249" s="63"/>
      <c r="G249" s="62" t="s">
        <v>175</v>
      </c>
      <c r="H249" s="90">
        <v>217</v>
      </c>
      <c r="I249" s="115">
        <f>SUM(I250:I251)</f>
        <v>0</v>
      </c>
      <c r="J249" s="127">
        <f>SUM(J250:J251)</f>
        <v>0</v>
      </c>
      <c r="K249" s="116">
        <f>SUM(K250:K251)</f>
        <v>0</v>
      </c>
      <c r="L249" s="116">
        <f>SUM(L250:L251)</f>
        <v>0</v>
      </c>
    </row>
    <row r="250" spans="1:13" ht="25.5" hidden="1" customHeight="1">
      <c r="A250" s="68">
        <v>3</v>
      </c>
      <c r="B250" s="74">
        <v>2</v>
      </c>
      <c r="C250" s="75">
        <v>1</v>
      </c>
      <c r="D250" s="75">
        <v>2</v>
      </c>
      <c r="E250" s="75">
        <v>1</v>
      </c>
      <c r="F250" s="76">
        <v>1</v>
      </c>
      <c r="G250" s="77" t="s">
        <v>176</v>
      </c>
      <c r="H250" s="90">
        <v>218</v>
      </c>
      <c r="I250" s="121">
        <v>0</v>
      </c>
      <c r="J250" s="121">
        <v>0</v>
      </c>
      <c r="K250" s="121">
        <v>0</v>
      </c>
      <c r="L250" s="121">
        <v>0</v>
      </c>
      <c r="M250"/>
    </row>
    <row r="251" spans="1:13" ht="25.5" hidden="1" customHeight="1">
      <c r="A251" s="60">
        <v>3</v>
      </c>
      <c r="B251" s="61">
        <v>2</v>
      </c>
      <c r="C251" s="61">
        <v>1</v>
      </c>
      <c r="D251" s="61">
        <v>2</v>
      </c>
      <c r="E251" s="61">
        <v>1</v>
      </c>
      <c r="F251" s="63">
        <v>2</v>
      </c>
      <c r="G251" s="62" t="s">
        <v>177</v>
      </c>
      <c r="H251" s="90">
        <v>219</v>
      </c>
      <c r="I251" s="121">
        <v>0</v>
      </c>
      <c r="J251" s="121">
        <v>0</v>
      </c>
      <c r="K251" s="121">
        <v>0</v>
      </c>
      <c r="L251" s="121">
        <v>0</v>
      </c>
      <c r="M251"/>
    </row>
    <row r="252" spans="1:13" ht="25.5" hidden="1" customHeight="1">
      <c r="A252" s="57">
        <v>3</v>
      </c>
      <c r="B252" s="55">
        <v>2</v>
      </c>
      <c r="C252" s="55">
        <v>1</v>
      </c>
      <c r="D252" s="55">
        <v>3</v>
      </c>
      <c r="E252" s="55"/>
      <c r="F252" s="58"/>
      <c r="G252" s="56" t="s">
        <v>178</v>
      </c>
      <c r="H252" s="90">
        <v>220</v>
      </c>
      <c r="I252" s="122">
        <f>I253</f>
        <v>0</v>
      </c>
      <c r="J252" s="128">
        <f>J253</f>
        <v>0</v>
      </c>
      <c r="K252" s="123">
        <f>K253</f>
        <v>0</v>
      </c>
      <c r="L252" s="123">
        <f>L253</f>
        <v>0</v>
      </c>
      <c r="M252"/>
    </row>
    <row r="253" spans="1:13" ht="25.5" hidden="1" customHeight="1">
      <c r="A253" s="60">
        <v>3</v>
      </c>
      <c r="B253" s="61">
        <v>2</v>
      </c>
      <c r="C253" s="61">
        <v>1</v>
      </c>
      <c r="D253" s="61">
        <v>3</v>
      </c>
      <c r="E253" s="61">
        <v>1</v>
      </c>
      <c r="F253" s="63"/>
      <c r="G253" s="56" t="s">
        <v>178</v>
      </c>
      <c r="H253" s="90">
        <v>221</v>
      </c>
      <c r="I253" s="115">
        <f>I254+I255</f>
        <v>0</v>
      </c>
      <c r="J253" s="115">
        <f>J254+J255</f>
        <v>0</v>
      </c>
      <c r="K253" s="115">
        <f>K254+K255</f>
        <v>0</v>
      </c>
      <c r="L253" s="115">
        <f>L254+L255</f>
        <v>0</v>
      </c>
      <c r="M253"/>
    </row>
    <row r="254" spans="1:13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>
        <v>1</v>
      </c>
      <c r="G254" s="62" t="s">
        <v>179</v>
      </c>
      <c r="H254" s="90">
        <v>222</v>
      </c>
      <c r="I254" s="121">
        <v>0</v>
      </c>
      <c r="J254" s="121">
        <v>0</v>
      </c>
      <c r="K254" s="121">
        <v>0</v>
      </c>
      <c r="L254" s="121">
        <v>0</v>
      </c>
      <c r="M254"/>
    </row>
    <row r="255" spans="1:13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2</v>
      </c>
      <c r="G255" s="62" t="s">
        <v>180</v>
      </c>
      <c r="H255" s="90">
        <v>223</v>
      </c>
      <c r="I255" s="139">
        <v>0</v>
      </c>
      <c r="J255" s="136">
        <v>0</v>
      </c>
      <c r="K255" s="139">
        <v>0</v>
      </c>
      <c r="L255" s="139">
        <v>0</v>
      </c>
      <c r="M255"/>
    </row>
    <row r="256" spans="1:13" hidden="1">
      <c r="A256" s="60">
        <v>3</v>
      </c>
      <c r="B256" s="61">
        <v>2</v>
      </c>
      <c r="C256" s="61">
        <v>1</v>
      </c>
      <c r="D256" s="61">
        <v>4</v>
      </c>
      <c r="E256" s="61"/>
      <c r="F256" s="63"/>
      <c r="G256" s="62" t="s">
        <v>181</v>
      </c>
      <c r="H256" s="90">
        <v>224</v>
      </c>
      <c r="I256" s="115">
        <f>I257</f>
        <v>0</v>
      </c>
      <c r="J256" s="116">
        <f>J257</f>
        <v>0</v>
      </c>
      <c r="K256" s="115">
        <f>K257</f>
        <v>0</v>
      </c>
      <c r="L256" s="116">
        <f>L257</f>
        <v>0</v>
      </c>
    </row>
    <row r="257" spans="1:13" hidden="1">
      <c r="A257" s="57">
        <v>3</v>
      </c>
      <c r="B257" s="55">
        <v>2</v>
      </c>
      <c r="C257" s="55">
        <v>1</v>
      </c>
      <c r="D257" s="55">
        <v>4</v>
      </c>
      <c r="E257" s="55">
        <v>1</v>
      </c>
      <c r="F257" s="58"/>
      <c r="G257" s="56" t="s">
        <v>181</v>
      </c>
      <c r="H257" s="90">
        <v>225</v>
      </c>
      <c r="I257" s="122">
        <f>SUM(I258:I259)</f>
        <v>0</v>
      </c>
      <c r="J257" s="128">
        <f>SUM(J258:J259)</f>
        <v>0</v>
      </c>
      <c r="K257" s="123">
        <f>SUM(K258:K259)</f>
        <v>0</v>
      </c>
      <c r="L257" s="123">
        <f>SUM(L258:L259)</f>
        <v>0</v>
      </c>
    </row>
    <row r="258" spans="1:13" ht="25.5" hidden="1" customHeight="1">
      <c r="A258" s="60">
        <v>3</v>
      </c>
      <c r="B258" s="61">
        <v>2</v>
      </c>
      <c r="C258" s="61">
        <v>1</v>
      </c>
      <c r="D258" s="61">
        <v>4</v>
      </c>
      <c r="E258" s="61">
        <v>1</v>
      </c>
      <c r="F258" s="63">
        <v>1</v>
      </c>
      <c r="G258" s="62" t="s">
        <v>182</v>
      </c>
      <c r="H258" s="90">
        <v>226</v>
      </c>
      <c r="I258" s="121">
        <v>0</v>
      </c>
      <c r="J258" s="121">
        <v>0</v>
      </c>
      <c r="K258" s="121">
        <v>0</v>
      </c>
      <c r="L258" s="121">
        <v>0</v>
      </c>
      <c r="M258"/>
    </row>
    <row r="259" spans="1:13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2</v>
      </c>
      <c r="G259" s="62" t="s">
        <v>183</v>
      </c>
      <c r="H259" s="90">
        <v>227</v>
      </c>
      <c r="I259" s="121">
        <v>0</v>
      </c>
      <c r="J259" s="121">
        <v>0</v>
      </c>
      <c r="K259" s="121">
        <v>0</v>
      </c>
      <c r="L259" s="121">
        <v>0</v>
      </c>
      <c r="M259"/>
    </row>
    <row r="260" spans="1:13" hidden="1">
      <c r="A260" s="60">
        <v>3</v>
      </c>
      <c r="B260" s="61">
        <v>2</v>
      </c>
      <c r="C260" s="61">
        <v>1</v>
      </c>
      <c r="D260" s="61">
        <v>5</v>
      </c>
      <c r="E260" s="61"/>
      <c r="F260" s="63"/>
      <c r="G260" s="62" t="s">
        <v>184</v>
      </c>
      <c r="H260" s="90">
        <v>228</v>
      </c>
      <c r="I260" s="115">
        <f t="shared" ref="I260:L261" si="24">I261</f>
        <v>0</v>
      </c>
      <c r="J260" s="127">
        <f t="shared" si="24"/>
        <v>0</v>
      </c>
      <c r="K260" s="116">
        <f t="shared" si="24"/>
        <v>0</v>
      </c>
      <c r="L260" s="116">
        <f t="shared" si="24"/>
        <v>0</v>
      </c>
    </row>
    <row r="261" spans="1:13" hidden="1">
      <c r="A261" s="60">
        <v>3</v>
      </c>
      <c r="B261" s="61">
        <v>2</v>
      </c>
      <c r="C261" s="61">
        <v>1</v>
      </c>
      <c r="D261" s="61">
        <v>5</v>
      </c>
      <c r="E261" s="61">
        <v>1</v>
      </c>
      <c r="F261" s="63"/>
      <c r="G261" s="62" t="s">
        <v>184</v>
      </c>
      <c r="H261" s="90">
        <v>229</v>
      </c>
      <c r="I261" s="116">
        <f t="shared" si="24"/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3" hidden="1">
      <c r="A262" s="74">
        <v>3</v>
      </c>
      <c r="B262" s="75">
        <v>2</v>
      </c>
      <c r="C262" s="75">
        <v>1</v>
      </c>
      <c r="D262" s="75">
        <v>5</v>
      </c>
      <c r="E262" s="75">
        <v>1</v>
      </c>
      <c r="F262" s="76">
        <v>1</v>
      </c>
      <c r="G262" s="62" t="s">
        <v>184</v>
      </c>
      <c r="H262" s="90">
        <v>230</v>
      </c>
      <c r="I262" s="139">
        <v>0</v>
      </c>
      <c r="J262" s="139">
        <v>0</v>
      </c>
      <c r="K262" s="139">
        <v>0</v>
      </c>
      <c r="L262" s="139">
        <v>0</v>
      </c>
    </row>
    <row r="263" spans="1:13" hidden="1">
      <c r="A263" s="60">
        <v>3</v>
      </c>
      <c r="B263" s="61">
        <v>2</v>
      </c>
      <c r="C263" s="61">
        <v>1</v>
      </c>
      <c r="D263" s="61">
        <v>6</v>
      </c>
      <c r="E263" s="61"/>
      <c r="F263" s="63"/>
      <c r="G263" s="62" t="s">
        <v>185</v>
      </c>
      <c r="H263" s="90">
        <v>231</v>
      </c>
      <c r="I263" s="115">
        <f t="shared" ref="I263:L264" si="25">I264</f>
        <v>0</v>
      </c>
      <c r="J263" s="127">
        <f t="shared" si="25"/>
        <v>0</v>
      </c>
      <c r="K263" s="116">
        <f t="shared" si="25"/>
        <v>0</v>
      </c>
      <c r="L263" s="116">
        <f t="shared" si="25"/>
        <v>0</v>
      </c>
    </row>
    <row r="264" spans="1:13" hidden="1">
      <c r="A264" s="60">
        <v>3</v>
      </c>
      <c r="B264" s="60">
        <v>2</v>
      </c>
      <c r="C264" s="61">
        <v>1</v>
      </c>
      <c r="D264" s="61">
        <v>6</v>
      </c>
      <c r="E264" s="61">
        <v>1</v>
      </c>
      <c r="F264" s="63"/>
      <c r="G264" s="62" t="s">
        <v>185</v>
      </c>
      <c r="H264" s="90">
        <v>232</v>
      </c>
      <c r="I264" s="115">
        <f t="shared" si="25"/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3" hidden="1">
      <c r="A265" s="57">
        <v>3</v>
      </c>
      <c r="B265" s="57">
        <v>2</v>
      </c>
      <c r="C265" s="61">
        <v>1</v>
      </c>
      <c r="D265" s="61">
        <v>6</v>
      </c>
      <c r="E265" s="61">
        <v>1</v>
      </c>
      <c r="F265" s="63">
        <v>1</v>
      </c>
      <c r="G265" s="62" t="s">
        <v>185</v>
      </c>
      <c r="H265" s="90">
        <v>233</v>
      </c>
      <c r="I265" s="139">
        <v>0</v>
      </c>
      <c r="J265" s="139">
        <v>0</v>
      </c>
      <c r="K265" s="139">
        <v>0</v>
      </c>
      <c r="L265" s="139">
        <v>0</v>
      </c>
    </row>
    <row r="266" spans="1:13" hidden="1">
      <c r="A266" s="60">
        <v>3</v>
      </c>
      <c r="B266" s="60">
        <v>2</v>
      </c>
      <c r="C266" s="61">
        <v>1</v>
      </c>
      <c r="D266" s="61">
        <v>7</v>
      </c>
      <c r="E266" s="61"/>
      <c r="F266" s="63"/>
      <c r="G266" s="62" t="s">
        <v>186</v>
      </c>
      <c r="H266" s="90">
        <v>234</v>
      </c>
      <c r="I266" s="115">
        <f>I267</f>
        <v>0</v>
      </c>
      <c r="J266" s="127">
        <f>J267</f>
        <v>0</v>
      </c>
      <c r="K266" s="116">
        <f>K267</f>
        <v>0</v>
      </c>
      <c r="L266" s="116">
        <f>L267</f>
        <v>0</v>
      </c>
    </row>
    <row r="267" spans="1:13" hidden="1">
      <c r="A267" s="60">
        <v>3</v>
      </c>
      <c r="B267" s="61">
        <v>2</v>
      </c>
      <c r="C267" s="61">
        <v>1</v>
      </c>
      <c r="D267" s="61">
        <v>7</v>
      </c>
      <c r="E267" s="61">
        <v>1</v>
      </c>
      <c r="F267" s="63"/>
      <c r="G267" s="62" t="s">
        <v>186</v>
      </c>
      <c r="H267" s="90">
        <v>235</v>
      </c>
      <c r="I267" s="115">
        <f>I268+I269</f>
        <v>0</v>
      </c>
      <c r="J267" s="115">
        <f>J268+J269</f>
        <v>0</v>
      </c>
      <c r="K267" s="115">
        <f>K268+K269</f>
        <v>0</v>
      </c>
      <c r="L267" s="115">
        <f>L268+L269</f>
        <v>0</v>
      </c>
    </row>
    <row r="268" spans="1:13" ht="25.5" hidden="1" customHeight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>
        <v>1</v>
      </c>
      <c r="G268" s="62" t="s">
        <v>187</v>
      </c>
      <c r="H268" s="90">
        <v>236</v>
      </c>
      <c r="I268" s="120">
        <v>0</v>
      </c>
      <c r="J268" s="121">
        <v>0</v>
      </c>
      <c r="K268" s="121">
        <v>0</v>
      </c>
      <c r="L268" s="121">
        <v>0</v>
      </c>
      <c r="M268"/>
    </row>
    <row r="269" spans="1:13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2</v>
      </c>
      <c r="G269" s="62" t="s">
        <v>188</v>
      </c>
      <c r="H269" s="90">
        <v>237</v>
      </c>
      <c r="I269" s="121">
        <v>0</v>
      </c>
      <c r="J269" s="121">
        <v>0</v>
      </c>
      <c r="K269" s="121">
        <v>0</v>
      </c>
      <c r="L269" s="121">
        <v>0</v>
      </c>
      <c r="M269"/>
    </row>
    <row r="270" spans="1:13" ht="38.25" hidden="1" customHeight="1">
      <c r="A270" s="60">
        <v>3</v>
      </c>
      <c r="B270" s="61">
        <v>2</v>
      </c>
      <c r="C270" s="61">
        <v>2</v>
      </c>
      <c r="D270" s="99"/>
      <c r="E270" s="99"/>
      <c r="F270" s="100"/>
      <c r="G270" s="62" t="s">
        <v>189</v>
      </c>
      <c r="H270" s="90">
        <v>238</v>
      </c>
      <c r="I270" s="115">
        <f>SUM(I271+I280+I284+I288+I292+I295+I298)</f>
        <v>0</v>
      </c>
      <c r="J270" s="127">
        <f>SUM(J271+J280+J284+J288+J292+J295+J298)</f>
        <v>0</v>
      </c>
      <c r="K270" s="116">
        <f>SUM(K271+K280+K284+K288+K292+K295+K298)</f>
        <v>0</v>
      </c>
      <c r="L270" s="116">
        <f>SUM(L271+L280+L284+L288+L292+L295+L298)</f>
        <v>0</v>
      </c>
      <c r="M270"/>
    </row>
    <row r="271" spans="1:13" hidden="1">
      <c r="A271" s="60">
        <v>3</v>
      </c>
      <c r="B271" s="61">
        <v>2</v>
      </c>
      <c r="C271" s="61">
        <v>2</v>
      </c>
      <c r="D271" s="61">
        <v>1</v>
      </c>
      <c r="E271" s="61"/>
      <c r="F271" s="63"/>
      <c r="G271" s="62" t="s">
        <v>190</v>
      </c>
      <c r="H271" s="90">
        <v>239</v>
      </c>
      <c r="I271" s="115">
        <f>I272</f>
        <v>0</v>
      </c>
      <c r="J271" s="115">
        <f>J272</f>
        <v>0</v>
      </c>
      <c r="K271" s="115">
        <f>K272</f>
        <v>0</v>
      </c>
      <c r="L271" s="115">
        <f>L272</f>
        <v>0</v>
      </c>
    </row>
    <row r="272" spans="1:13" hidden="1">
      <c r="A272" s="64">
        <v>3</v>
      </c>
      <c r="B272" s="60">
        <v>2</v>
      </c>
      <c r="C272" s="61">
        <v>2</v>
      </c>
      <c r="D272" s="61">
        <v>1</v>
      </c>
      <c r="E272" s="61">
        <v>1</v>
      </c>
      <c r="F272" s="63"/>
      <c r="G272" s="62" t="s">
        <v>168</v>
      </c>
      <c r="H272" s="90">
        <v>240</v>
      </c>
      <c r="I272" s="115">
        <f>SUM(I273)</f>
        <v>0</v>
      </c>
      <c r="J272" s="115">
        <f>SUM(J273)</f>
        <v>0</v>
      </c>
      <c r="K272" s="115">
        <f>SUM(K273)</f>
        <v>0</v>
      </c>
      <c r="L272" s="115">
        <f>SUM(L273)</f>
        <v>0</v>
      </c>
    </row>
    <row r="273" spans="1:13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>
        <v>1</v>
      </c>
      <c r="G273" s="62" t="s">
        <v>168</v>
      </c>
      <c r="H273" s="90">
        <v>241</v>
      </c>
      <c r="I273" s="121">
        <v>0</v>
      </c>
      <c r="J273" s="121">
        <v>0</v>
      </c>
      <c r="K273" s="121">
        <v>0</v>
      </c>
      <c r="L273" s="121">
        <v>0</v>
      </c>
    </row>
    <row r="274" spans="1:13" hidden="1">
      <c r="A274" s="64">
        <v>3</v>
      </c>
      <c r="B274" s="60">
        <v>2</v>
      </c>
      <c r="C274" s="61">
        <v>2</v>
      </c>
      <c r="D274" s="61">
        <v>1</v>
      </c>
      <c r="E274" s="61">
        <v>2</v>
      </c>
      <c r="F274" s="63"/>
      <c r="G274" s="62" t="s">
        <v>191</v>
      </c>
      <c r="H274" s="90">
        <v>242</v>
      </c>
      <c r="I274" s="115">
        <f>SUM(I275:I276)</f>
        <v>0</v>
      </c>
      <c r="J274" s="115">
        <f>SUM(J275:J276)</f>
        <v>0</v>
      </c>
      <c r="K274" s="115">
        <f>SUM(K275:K276)</f>
        <v>0</v>
      </c>
      <c r="L274" s="115">
        <f>SUM(L275:L276)</f>
        <v>0</v>
      </c>
    </row>
    <row r="275" spans="1:13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>
        <v>1</v>
      </c>
      <c r="G275" s="62" t="s">
        <v>170</v>
      </c>
      <c r="H275" s="90">
        <v>243</v>
      </c>
      <c r="I275" s="121">
        <v>0</v>
      </c>
      <c r="J275" s="120">
        <v>0</v>
      </c>
      <c r="K275" s="121">
        <v>0</v>
      </c>
      <c r="L275" s="121">
        <v>0</v>
      </c>
    </row>
    <row r="276" spans="1:13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2</v>
      </c>
      <c r="G276" s="62" t="s">
        <v>171</v>
      </c>
      <c r="H276" s="90">
        <v>244</v>
      </c>
      <c r="I276" s="121">
        <v>0</v>
      </c>
      <c r="J276" s="120">
        <v>0</v>
      </c>
      <c r="K276" s="121">
        <v>0</v>
      </c>
      <c r="L276" s="121">
        <v>0</v>
      </c>
    </row>
    <row r="277" spans="1:13" hidden="1">
      <c r="A277" s="64">
        <v>3</v>
      </c>
      <c r="B277" s="60">
        <v>2</v>
      </c>
      <c r="C277" s="61">
        <v>2</v>
      </c>
      <c r="D277" s="61">
        <v>1</v>
      </c>
      <c r="E277" s="61">
        <v>3</v>
      </c>
      <c r="F277" s="63"/>
      <c r="G277" s="62" t="s">
        <v>172</v>
      </c>
      <c r="H277" s="90">
        <v>245</v>
      </c>
      <c r="I277" s="115">
        <f>SUM(I278:I279)</f>
        <v>0</v>
      </c>
      <c r="J277" s="115">
        <f>SUM(J278:J279)</f>
        <v>0</v>
      </c>
      <c r="K277" s="115">
        <f>SUM(K278:K279)</f>
        <v>0</v>
      </c>
      <c r="L277" s="115">
        <f>SUM(L278:L279)</f>
        <v>0</v>
      </c>
    </row>
    <row r="278" spans="1:13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>
        <v>1</v>
      </c>
      <c r="G278" s="62" t="s">
        <v>173</v>
      </c>
      <c r="H278" s="90">
        <v>246</v>
      </c>
      <c r="I278" s="121">
        <v>0</v>
      </c>
      <c r="J278" s="120">
        <v>0</v>
      </c>
      <c r="K278" s="121">
        <v>0</v>
      </c>
      <c r="L278" s="121">
        <v>0</v>
      </c>
    </row>
    <row r="279" spans="1:13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2</v>
      </c>
      <c r="G279" s="62" t="s">
        <v>192</v>
      </c>
      <c r="H279" s="90">
        <v>247</v>
      </c>
      <c r="I279" s="121">
        <v>0</v>
      </c>
      <c r="J279" s="120">
        <v>0</v>
      </c>
      <c r="K279" s="121">
        <v>0</v>
      </c>
      <c r="L279" s="121">
        <v>0</v>
      </c>
    </row>
    <row r="280" spans="1:13" ht="25.5" hidden="1" customHeight="1">
      <c r="A280" s="64">
        <v>3</v>
      </c>
      <c r="B280" s="60">
        <v>2</v>
      </c>
      <c r="C280" s="61">
        <v>2</v>
      </c>
      <c r="D280" s="61">
        <v>2</v>
      </c>
      <c r="E280" s="61"/>
      <c r="F280" s="63"/>
      <c r="G280" s="62" t="s">
        <v>193</v>
      </c>
      <c r="H280" s="90">
        <v>248</v>
      </c>
      <c r="I280" s="115">
        <f>I281</f>
        <v>0</v>
      </c>
      <c r="J280" s="116">
        <f>J281</f>
        <v>0</v>
      </c>
      <c r="K280" s="115">
        <f>K281</f>
        <v>0</v>
      </c>
      <c r="L280" s="116">
        <f>L281</f>
        <v>0</v>
      </c>
      <c r="M280"/>
    </row>
    <row r="281" spans="1:13" ht="25.5" hidden="1" customHeight="1">
      <c r="A281" s="60">
        <v>3</v>
      </c>
      <c r="B281" s="61">
        <v>2</v>
      </c>
      <c r="C281" s="55">
        <v>2</v>
      </c>
      <c r="D281" s="55">
        <v>2</v>
      </c>
      <c r="E281" s="55">
        <v>1</v>
      </c>
      <c r="F281" s="58"/>
      <c r="G281" s="62" t="s">
        <v>193</v>
      </c>
      <c r="H281" s="90">
        <v>249</v>
      </c>
      <c r="I281" s="122">
        <f>SUM(I282:I283)</f>
        <v>0</v>
      </c>
      <c r="J281" s="128">
        <f>SUM(J282:J283)</f>
        <v>0</v>
      </c>
      <c r="K281" s="123">
        <f>SUM(K282:K283)</f>
        <v>0</v>
      </c>
      <c r="L281" s="123">
        <f>SUM(L282:L283)</f>
        <v>0</v>
      </c>
      <c r="M281"/>
    </row>
    <row r="282" spans="1:13" ht="25.5" hidden="1" customHeight="1">
      <c r="A282" s="60">
        <v>3</v>
      </c>
      <c r="B282" s="61">
        <v>2</v>
      </c>
      <c r="C282" s="61">
        <v>2</v>
      </c>
      <c r="D282" s="61">
        <v>2</v>
      </c>
      <c r="E282" s="61">
        <v>1</v>
      </c>
      <c r="F282" s="63">
        <v>1</v>
      </c>
      <c r="G282" s="62" t="s">
        <v>194</v>
      </c>
      <c r="H282" s="90">
        <v>250</v>
      </c>
      <c r="I282" s="121">
        <v>0</v>
      </c>
      <c r="J282" s="121">
        <v>0</v>
      </c>
      <c r="K282" s="121">
        <v>0</v>
      </c>
      <c r="L282" s="121">
        <v>0</v>
      </c>
      <c r="M282"/>
    </row>
    <row r="283" spans="1:13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2</v>
      </c>
      <c r="G283" s="64" t="s">
        <v>195</v>
      </c>
      <c r="H283" s="90">
        <v>251</v>
      </c>
      <c r="I283" s="121">
        <v>0</v>
      </c>
      <c r="J283" s="121">
        <v>0</v>
      </c>
      <c r="K283" s="121">
        <v>0</v>
      </c>
      <c r="L283" s="121">
        <v>0</v>
      </c>
      <c r="M283"/>
    </row>
    <row r="284" spans="1:13" ht="25.5" hidden="1" customHeight="1">
      <c r="A284" s="60">
        <v>3</v>
      </c>
      <c r="B284" s="61">
        <v>2</v>
      </c>
      <c r="C284" s="61">
        <v>2</v>
      </c>
      <c r="D284" s="61">
        <v>3</v>
      </c>
      <c r="E284" s="61"/>
      <c r="F284" s="63"/>
      <c r="G284" s="62" t="s">
        <v>196</v>
      </c>
      <c r="H284" s="90">
        <v>252</v>
      </c>
      <c r="I284" s="115">
        <f>I285</f>
        <v>0</v>
      </c>
      <c r="J284" s="127">
        <f>J285</f>
        <v>0</v>
      </c>
      <c r="K284" s="116">
        <f>K285</f>
        <v>0</v>
      </c>
      <c r="L284" s="116">
        <f>L285</f>
        <v>0</v>
      </c>
      <c r="M284"/>
    </row>
    <row r="285" spans="1:13" ht="25.5" hidden="1" customHeight="1">
      <c r="A285" s="57">
        <v>3</v>
      </c>
      <c r="B285" s="61">
        <v>2</v>
      </c>
      <c r="C285" s="61">
        <v>2</v>
      </c>
      <c r="D285" s="61">
        <v>3</v>
      </c>
      <c r="E285" s="61">
        <v>1</v>
      </c>
      <c r="F285" s="63"/>
      <c r="G285" s="62" t="s">
        <v>196</v>
      </c>
      <c r="H285" s="90">
        <v>253</v>
      </c>
      <c r="I285" s="115">
        <f>I286+I287</f>
        <v>0</v>
      </c>
      <c r="J285" s="115">
        <f>J286+J287</f>
        <v>0</v>
      </c>
      <c r="K285" s="115">
        <f>K286+K287</f>
        <v>0</v>
      </c>
      <c r="L285" s="115">
        <f>L286+L287</f>
        <v>0</v>
      </c>
      <c r="M285"/>
    </row>
    <row r="286" spans="1:13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>
        <v>1</v>
      </c>
      <c r="G286" s="62" t="s">
        <v>197</v>
      </c>
      <c r="H286" s="90">
        <v>254</v>
      </c>
      <c r="I286" s="121">
        <v>0</v>
      </c>
      <c r="J286" s="121">
        <v>0</v>
      </c>
      <c r="K286" s="121">
        <v>0</v>
      </c>
      <c r="L286" s="121">
        <v>0</v>
      </c>
      <c r="M286"/>
    </row>
    <row r="287" spans="1:13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2</v>
      </c>
      <c r="G287" s="62" t="s">
        <v>198</v>
      </c>
      <c r="H287" s="90">
        <v>255</v>
      </c>
      <c r="I287" s="121">
        <v>0</v>
      </c>
      <c r="J287" s="121">
        <v>0</v>
      </c>
      <c r="K287" s="121">
        <v>0</v>
      </c>
      <c r="L287" s="121">
        <v>0</v>
      </c>
      <c r="M287"/>
    </row>
    <row r="288" spans="1:13" hidden="1">
      <c r="A288" s="60">
        <v>3</v>
      </c>
      <c r="B288" s="61">
        <v>2</v>
      </c>
      <c r="C288" s="61">
        <v>2</v>
      </c>
      <c r="D288" s="61">
        <v>4</v>
      </c>
      <c r="E288" s="61"/>
      <c r="F288" s="63"/>
      <c r="G288" s="62" t="s">
        <v>199</v>
      </c>
      <c r="H288" s="90">
        <v>256</v>
      </c>
      <c r="I288" s="115">
        <f>I289</f>
        <v>0</v>
      </c>
      <c r="J288" s="127">
        <f>J289</f>
        <v>0</v>
      </c>
      <c r="K288" s="116">
        <f>K289</f>
        <v>0</v>
      </c>
      <c r="L288" s="116">
        <f>L289</f>
        <v>0</v>
      </c>
    </row>
    <row r="289" spans="1:13" hidden="1">
      <c r="A289" s="60">
        <v>3</v>
      </c>
      <c r="B289" s="61">
        <v>2</v>
      </c>
      <c r="C289" s="61">
        <v>2</v>
      </c>
      <c r="D289" s="61">
        <v>4</v>
      </c>
      <c r="E289" s="61">
        <v>1</v>
      </c>
      <c r="F289" s="63"/>
      <c r="G289" s="62" t="s">
        <v>199</v>
      </c>
      <c r="H289" s="90">
        <v>257</v>
      </c>
      <c r="I289" s="115">
        <f>SUM(I290:I291)</f>
        <v>0</v>
      </c>
      <c r="J289" s="127">
        <f>SUM(J290:J291)</f>
        <v>0</v>
      </c>
      <c r="K289" s="116">
        <f>SUM(K290:K291)</f>
        <v>0</v>
      </c>
      <c r="L289" s="116">
        <f>SUM(L290:L291)</f>
        <v>0</v>
      </c>
    </row>
    <row r="290" spans="1:13" ht="25.5" hidden="1" customHeight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>
        <v>1</v>
      </c>
      <c r="G290" s="62" t="s">
        <v>200</v>
      </c>
      <c r="H290" s="90">
        <v>258</v>
      </c>
      <c r="I290" s="121">
        <v>0</v>
      </c>
      <c r="J290" s="121">
        <v>0</v>
      </c>
      <c r="K290" s="121">
        <v>0</v>
      </c>
      <c r="L290" s="121">
        <v>0</v>
      </c>
      <c r="M290"/>
    </row>
    <row r="291" spans="1:13" ht="25.5" hidden="1" customHeight="1">
      <c r="A291" s="57">
        <v>3</v>
      </c>
      <c r="B291" s="55">
        <v>2</v>
      </c>
      <c r="C291" s="55">
        <v>2</v>
      </c>
      <c r="D291" s="55">
        <v>4</v>
      </c>
      <c r="E291" s="55">
        <v>1</v>
      </c>
      <c r="F291" s="58">
        <v>2</v>
      </c>
      <c r="G291" s="64" t="s">
        <v>201</v>
      </c>
      <c r="H291" s="90">
        <v>259</v>
      </c>
      <c r="I291" s="121">
        <v>0</v>
      </c>
      <c r="J291" s="121">
        <v>0</v>
      </c>
      <c r="K291" s="121">
        <v>0</v>
      </c>
      <c r="L291" s="121">
        <v>0</v>
      </c>
      <c r="M291"/>
    </row>
    <row r="292" spans="1:13" hidden="1">
      <c r="A292" s="60">
        <v>3</v>
      </c>
      <c r="B292" s="61">
        <v>2</v>
      </c>
      <c r="C292" s="61">
        <v>2</v>
      </c>
      <c r="D292" s="61">
        <v>5</v>
      </c>
      <c r="E292" s="61"/>
      <c r="F292" s="63"/>
      <c r="G292" s="62" t="s">
        <v>202</v>
      </c>
      <c r="H292" s="90">
        <v>260</v>
      </c>
      <c r="I292" s="115">
        <f t="shared" ref="I292:L293" si="26">I293</f>
        <v>0</v>
      </c>
      <c r="J292" s="127">
        <f t="shared" si="26"/>
        <v>0</v>
      </c>
      <c r="K292" s="116">
        <f t="shared" si="26"/>
        <v>0</v>
      </c>
      <c r="L292" s="116">
        <f t="shared" si="26"/>
        <v>0</v>
      </c>
    </row>
    <row r="293" spans="1:13" hidden="1">
      <c r="A293" s="60">
        <v>3</v>
      </c>
      <c r="B293" s="61">
        <v>2</v>
      </c>
      <c r="C293" s="61">
        <v>2</v>
      </c>
      <c r="D293" s="61">
        <v>5</v>
      </c>
      <c r="E293" s="61">
        <v>1</v>
      </c>
      <c r="F293" s="63"/>
      <c r="G293" s="62" t="s">
        <v>202</v>
      </c>
      <c r="H293" s="90">
        <v>261</v>
      </c>
      <c r="I293" s="115">
        <f t="shared" si="26"/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3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>
        <v>1</v>
      </c>
      <c r="G294" s="62" t="s">
        <v>202</v>
      </c>
      <c r="H294" s="90">
        <v>262</v>
      </c>
      <c r="I294" s="121">
        <v>0</v>
      </c>
      <c r="J294" s="121">
        <v>0</v>
      </c>
      <c r="K294" s="121">
        <v>0</v>
      </c>
      <c r="L294" s="121">
        <v>0</v>
      </c>
    </row>
    <row r="295" spans="1:13" hidden="1">
      <c r="A295" s="60">
        <v>3</v>
      </c>
      <c r="B295" s="61">
        <v>2</v>
      </c>
      <c r="C295" s="61">
        <v>2</v>
      </c>
      <c r="D295" s="61">
        <v>6</v>
      </c>
      <c r="E295" s="61"/>
      <c r="F295" s="63"/>
      <c r="G295" s="62" t="s">
        <v>185</v>
      </c>
      <c r="H295" s="90">
        <v>263</v>
      </c>
      <c r="I295" s="115">
        <f t="shared" ref="I295:L296" si="27">I296</f>
        <v>0</v>
      </c>
      <c r="J295" s="142">
        <f t="shared" si="27"/>
        <v>0</v>
      </c>
      <c r="K295" s="116">
        <f t="shared" si="27"/>
        <v>0</v>
      </c>
      <c r="L295" s="116">
        <f t="shared" si="27"/>
        <v>0</v>
      </c>
    </row>
    <row r="296" spans="1:13" hidden="1">
      <c r="A296" s="60">
        <v>3</v>
      </c>
      <c r="B296" s="61">
        <v>2</v>
      </c>
      <c r="C296" s="61">
        <v>2</v>
      </c>
      <c r="D296" s="61">
        <v>6</v>
      </c>
      <c r="E296" s="61">
        <v>1</v>
      </c>
      <c r="F296" s="63"/>
      <c r="G296" s="62" t="s">
        <v>185</v>
      </c>
      <c r="H296" s="90">
        <v>264</v>
      </c>
      <c r="I296" s="115">
        <f t="shared" si="27"/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3" hidden="1">
      <c r="A297" s="60">
        <v>3</v>
      </c>
      <c r="B297" s="75">
        <v>2</v>
      </c>
      <c r="C297" s="75">
        <v>2</v>
      </c>
      <c r="D297" s="61">
        <v>6</v>
      </c>
      <c r="E297" s="75">
        <v>1</v>
      </c>
      <c r="F297" s="76">
        <v>1</v>
      </c>
      <c r="G297" s="77" t="s">
        <v>185</v>
      </c>
      <c r="H297" s="90">
        <v>265</v>
      </c>
      <c r="I297" s="121">
        <v>0</v>
      </c>
      <c r="J297" s="121">
        <v>0</v>
      </c>
      <c r="K297" s="121">
        <v>0</v>
      </c>
      <c r="L297" s="121">
        <v>0</v>
      </c>
    </row>
    <row r="298" spans="1:13" hidden="1">
      <c r="A298" s="64">
        <v>3</v>
      </c>
      <c r="B298" s="60">
        <v>2</v>
      </c>
      <c r="C298" s="61">
        <v>2</v>
      </c>
      <c r="D298" s="61">
        <v>7</v>
      </c>
      <c r="E298" s="61"/>
      <c r="F298" s="63"/>
      <c r="G298" s="62" t="s">
        <v>186</v>
      </c>
      <c r="H298" s="90">
        <v>266</v>
      </c>
      <c r="I298" s="115">
        <f>I299</f>
        <v>0</v>
      </c>
      <c r="J298" s="142">
        <f>J299</f>
        <v>0</v>
      </c>
      <c r="K298" s="116">
        <f>K299</f>
        <v>0</v>
      </c>
      <c r="L298" s="116">
        <f>L299</f>
        <v>0</v>
      </c>
    </row>
    <row r="299" spans="1:13" hidden="1">
      <c r="A299" s="64">
        <v>3</v>
      </c>
      <c r="B299" s="60">
        <v>2</v>
      </c>
      <c r="C299" s="61">
        <v>2</v>
      </c>
      <c r="D299" s="61">
        <v>7</v>
      </c>
      <c r="E299" s="61">
        <v>1</v>
      </c>
      <c r="F299" s="63"/>
      <c r="G299" s="62" t="s">
        <v>186</v>
      </c>
      <c r="H299" s="90">
        <v>267</v>
      </c>
      <c r="I299" s="115">
        <f>I300+I301</f>
        <v>0</v>
      </c>
      <c r="J299" s="115">
        <f>J300+J301</f>
        <v>0</v>
      </c>
      <c r="K299" s="115">
        <f>K300+K301</f>
        <v>0</v>
      </c>
      <c r="L299" s="115">
        <f>L300+L301</f>
        <v>0</v>
      </c>
    </row>
    <row r="300" spans="1:13" ht="25.5" hidden="1" customHeight="1">
      <c r="A300" s="64">
        <v>3</v>
      </c>
      <c r="B300" s="60">
        <v>2</v>
      </c>
      <c r="C300" s="60">
        <v>2</v>
      </c>
      <c r="D300" s="61">
        <v>7</v>
      </c>
      <c r="E300" s="61">
        <v>1</v>
      </c>
      <c r="F300" s="63">
        <v>1</v>
      </c>
      <c r="G300" s="62" t="s">
        <v>187</v>
      </c>
      <c r="H300" s="90">
        <v>268</v>
      </c>
      <c r="I300" s="121">
        <v>0</v>
      </c>
      <c r="J300" s="121">
        <v>0</v>
      </c>
      <c r="K300" s="121">
        <v>0</v>
      </c>
      <c r="L300" s="121">
        <v>0</v>
      </c>
      <c r="M300"/>
    </row>
    <row r="301" spans="1:13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2</v>
      </c>
      <c r="G301" s="62" t="s">
        <v>188</v>
      </c>
      <c r="H301" s="90">
        <v>269</v>
      </c>
      <c r="I301" s="121">
        <v>0</v>
      </c>
      <c r="J301" s="121">
        <v>0</v>
      </c>
      <c r="K301" s="121">
        <v>0</v>
      </c>
      <c r="L301" s="121">
        <v>0</v>
      </c>
      <c r="M301"/>
    </row>
    <row r="302" spans="1:13" ht="25.5" hidden="1" customHeight="1">
      <c r="A302" s="65">
        <v>3</v>
      </c>
      <c r="B302" s="65">
        <v>3</v>
      </c>
      <c r="C302" s="49"/>
      <c r="D302" s="50"/>
      <c r="E302" s="50"/>
      <c r="F302" s="52"/>
      <c r="G302" s="51" t="s">
        <v>203</v>
      </c>
      <c r="H302" s="90">
        <v>270</v>
      </c>
      <c r="I302" s="115">
        <f>SUM(I303+I335)</f>
        <v>0</v>
      </c>
      <c r="J302" s="142">
        <f>SUM(J303+J335)</f>
        <v>0</v>
      </c>
      <c r="K302" s="116">
        <f>SUM(K303+K335)</f>
        <v>0</v>
      </c>
      <c r="L302" s="116">
        <f>SUM(L303+L335)</f>
        <v>0</v>
      </c>
      <c r="M302"/>
    </row>
    <row r="303" spans="1:13" ht="38.25" hidden="1" customHeight="1">
      <c r="A303" s="64">
        <v>3</v>
      </c>
      <c r="B303" s="64">
        <v>3</v>
      </c>
      <c r="C303" s="60">
        <v>1</v>
      </c>
      <c r="D303" s="61"/>
      <c r="E303" s="61"/>
      <c r="F303" s="63"/>
      <c r="G303" s="62" t="s">
        <v>204</v>
      </c>
      <c r="H303" s="90">
        <v>271</v>
      </c>
      <c r="I303" s="115">
        <f>SUM(I304+I313+I317+I321+I325+I328+I331)</f>
        <v>0</v>
      </c>
      <c r="J303" s="142">
        <f>SUM(J304+J313+J317+J321+J325+J328+J331)</f>
        <v>0</v>
      </c>
      <c r="K303" s="116">
        <f>SUM(K304+K313+K317+K321+K325+K328+K331)</f>
        <v>0</v>
      </c>
      <c r="L303" s="116">
        <f>SUM(L304+L313+L317+L321+L325+L328+L331)</f>
        <v>0</v>
      </c>
      <c r="M303"/>
    </row>
    <row r="304" spans="1:13" hidden="1">
      <c r="A304" s="64">
        <v>3</v>
      </c>
      <c r="B304" s="64">
        <v>3</v>
      </c>
      <c r="C304" s="60">
        <v>1</v>
      </c>
      <c r="D304" s="61">
        <v>1</v>
      </c>
      <c r="E304" s="61"/>
      <c r="F304" s="63"/>
      <c r="G304" s="62" t="s">
        <v>190</v>
      </c>
      <c r="H304" s="90">
        <v>272</v>
      </c>
      <c r="I304" s="115">
        <f>SUM(I305+I307+I310)</f>
        <v>0</v>
      </c>
      <c r="J304" s="115">
        <f>SUM(J305+J307+J310)</f>
        <v>0</v>
      </c>
      <c r="K304" s="115">
        <f>SUM(K305+K307+K310)</f>
        <v>0</v>
      </c>
      <c r="L304" s="115">
        <f>SUM(L305+L307+L310)</f>
        <v>0</v>
      </c>
    </row>
    <row r="305" spans="1:13" hidden="1">
      <c r="A305" s="64">
        <v>3</v>
      </c>
      <c r="B305" s="64">
        <v>3</v>
      </c>
      <c r="C305" s="60">
        <v>1</v>
      </c>
      <c r="D305" s="61">
        <v>1</v>
      </c>
      <c r="E305" s="61">
        <v>1</v>
      </c>
      <c r="F305" s="63"/>
      <c r="G305" s="62" t="s">
        <v>168</v>
      </c>
      <c r="H305" s="90">
        <v>273</v>
      </c>
      <c r="I305" s="115">
        <f>SUM(I306:I306)</f>
        <v>0</v>
      </c>
      <c r="J305" s="142">
        <f>SUM(J306:J306)</f>
        <v>0</v>
      </c>
      <c r="K305" s="116">
        <f>SUM(K306:K306)</f>
        <v>0</v>
      </c>
      <c r="L305" s="116">
        <f>SUM(L306:L306)</f>
        <v>0</v>
      </c>
    </row>
    <row r="306" spans="1:13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>
        <v>1</v>
      </c>
      <c r="G306" s="62" t="s">
        <v>168</v>
      </c>
      <c r="H306" s="90">
        <v>274</v>
      </c>
      <c r="I306" s="121">
        <v>0</v>
      </c>
      <c r="J306" s="121">
        <v>0</v>
      </c>
      <c r="K306" s="121">
        <v>0</v>
      </c>
      <c r="L306" s="121">
        <v>0</v>
      </c>
    </row>
    <row r="307" spans="1:13" hidden="1">
      <c r="A307" s="64">
        <v>3</v>
      </c>
      <c r="B307" s="64">
        <v>3</v>
      </c>
      <c r="C307" s="60">
        <v>1</v>
      </c>
      <c r="D307" s="61">
        <v>1</v>
      </c>
      <c r="E307" s="61">
        <v>2</v>
      </c>
      <c r="F307" s="63"/>
      <c r="G307" s="62" t="s">
        <v>191</v>
      </c>
      <c r="H307" s="90">
        <v>275</v>
      </c>
      <c r="I307" s="115">
        <f>SUM(I308:I309)</f>
        <v>0</v>
      </c>
      <c r="J307" s="115">
        <f>SUM(J308:J309)</f>
        <v>0</v>
      </c>
      <c r="K307" s="115">
        <f>SUM(K308:K309)</f>
        <v>0</v>
      </c>
      <c r="L307" s="115">
        <f>SUM(L308:L309)</f>
        <v>0</v>
      </c>
    </row>
    <row r="308" spans="1:13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>
        <v>1</v>
      </c>
      <c r="G308" s="62" t="s">
        <v>170</v>
      </c>
      <c r="H308" s="90">
        <v>276</v>
      </c>
      <c r="I308" s="121">
        <v>0</v>
      </c>
      <c r="J308" s="121">
        <v>0</v>
      </c>
      <c r="K308" s="121">
        <v>0</v>
      </c>
      <c r="L308" s="121">
        <v>0</v>
      </c>
    </row>
    <row r="309" spans="1:13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2</v>
      </c>
      <c r="G309" s="62" t="s">
        <v>171</v>
      </c>
      <c r="H309" s="90">
        <v>277</v>
      </c>
      <c r="I309" s="121">
        <v>0</v>
      </c>
      <c r="J309" s="121">
        <v>0</v>
      </c>
      <c r="K309" s="121">
        <v>0</v>
      </c>
      <c r="L309" s="121">
        <v>0</v>
      </c>
    </row>
    <row r="310" spans="1:13" hidden="1">
      <c r="A310" s="64">
        <v>3</v>
      </c>
      <c r="B310" s="64">
        <v>3</v>
      </c>
      <c r="C310" s="60">
        <v>1</v>
      </c>
      <c r="D310" s="61">
        <v>1</v>
      </c>
      <c r="E310" s="61">
        <v>3</v>
      </c>
      <c r="F310" s="63"/>
      <c r="G310" s="62" t="s">
        <v>172</v>
      </c>
      <c r="H310" s="90">
        <v>278</v>
      </c>
      <c r="I310" s="115">
        <f>SUM(I311:I312)</f>
        <v>0</v>
      </c>
      <c r="J310" s="115">
        <f>SUM(J311:J312)</f>
        <v>0</v>
      </c>
      <c r="K310" s="115">
        <f>SUM(K311:K312)</f>
        <v>0</v>
      </c>
      <c r="L310" s="115">
        <f>SUM(L311:L312)</f>
        <v>0</v>
      </c>
    </row>
    <row r="311" spans="1:13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>
        <v>1</v>
      </c>
      <c r="G311" s="62" t="s">
        <v>173</v>
      </c>
      <c r="H311" s="90">
        <v>279</v>
      </c>
      <c r="I311" s="121">
        <v>0</v>
      </c>
      <c r="J311" s="121">
        <v>0</v>
      </c>
      <c r="K311" s="121">
        <v>0</v>
      </c>
      <c r="L311" s="121">
        <v>0</v>
      </c>
    </row>
    <row r="312" spans="1:13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2</v>
      </c>
      <c r="G312" s="62" t="s">
        <v>192</v>
      </c>
      <c r="H312" s="90">
        <v>280</v>
      </c>
      <c r="I312" s="121">
        <v>0</v>
      </c>
      <c r="J312" s="121">
        <v>0</v>
      </c>
      <c r="K312" s="121">
        <v>0</v>
      </c>
      <c r="L312" s="121">
        <v>0</v>
      </c>
    </row>
    <row r="313" spans="1:13" hidden="1">
      <c r="A313" s="73">
        <v>3</v>
      </c>
      <c r="B313" s="57">
        <v>3</v>
      </c>
      <c r="C313" s="60">
        <v>1</v>
      </c>
      <c r="D313" s="61">
        <v>2</v>
      </c>
      <c r="E313" s="61"/>
      <c r="F313" s="63"/>
      <c r="G313" s="62" t="s">
        <v>205</v>
      </c>
      <c r="H313" s="90">
        <v>281</v>
      </c>
      <c r="I313" s="115">
        <f>I314</f>
        <v>0</v>
      </c>
      <c r="J313" s="142">
        <f>J314</f>
        <v>0</v>
      </c>
      <c r="K313" s="116">
        <f>K314</f>
        <v>0</v>
      </c>
      <c r="L313" s="116">
        <f>L314</f>
        <v>0</v>
      </c>
    </row>
    <row r="314" spans="1:13" hidden="1">
      <c r="A314" s="73">
        <v>3</v>
      </c>
      <c r="B314" s="73">
        <v>3</v>
      </c>
      <c r="C314" s="57">
        <v>1</v>
      </c>
      <c r="D314" s="55">
        <v>2</v>
      </c>
      <c r="E314" s="55">
        <v>1</v>
      </c>
      <c r="F314" s="58"/>
      <c r="G314" s="62" t="s">
        <v>205</v>
      </c>
      <c r="H314" s="90">
        <v>282</v>
      </c>
      <c r="I314" s="122">
        <f>SUM(I315:I316)</f>
        <v>0</v>
      </c>
      <c r="J314" s="143">
        <f>SUM(J315:J316)</f>
        <v>0</v>
      </c>
      <c r="K314" s="123">
        <f>SUM(K315:K316)</f>
        <v>0</v>
      </c>
      <c r="L314" s="123">
        <f>SUM(L315:L316)</f>
        <v>0</v>
      </c>
    </row>
    <row r="315" spans="1:13" ht="25.5" hidden="1" customHeight="1">
      <c r="A315" s="64">
        <v>3</v>
      </c>
      <c r="B315" s="64">
        <v>3</v>
      </c>
      <c r="C315" s="60">
        <v>1</v>
      </c>
      <c r="D315" s="61">
        <v>2</v>
      </c>
      <c r="E315" s="61">
        <v>1</v>
      </c>
      <c r="F315" s="63">
        <v>1</v>
      </c>
      <c r="G315" s="62" t="s">
        <v>206</v>
      </c>
      <c r="H315" s="90">
        <v>283</v>
      </c>
      <c r="I315" s="121">
        <v>0</v>
      </c>
      <c r="J315" s="121">
        <v>0</v>
      </c>
      <c r="K315" s="121">
        <v>0</v>
      </c>
      <c r="L315" s="121">
        <v>0</v>
      </c>
      <c r="M315"/>
    </row>
    <row r="316" spans="1:13" hidden="1">
      <c r="A316" s="67">
        <v>3</v>
      </c>
      <c r="B316" s="91">
        <v>3</v>
      </c>
      <c r="C316" s="74">
        <v>1</v>
      </c>
      <c r="D316" s="75">
        <v>2</v>
      </c>
      <c r="E316" s="75">
        <v>1</v>
      </c>
      <c r="F316" s="76">
        <v>2</v>
      </c>
      <c r="G316" s="77" t="s">
        <v>207</v>
      </c>
      <c r="H316" s="90">
        <v>284</v>
      </c>
      <c r="I316" s="121">
        <v>0</v>
      </c>
      <c r="J316" s="121">
        <v>0</v>
      </c>
      <c r="K316" s="121">
        <v>0</v>
      </c>
      <c r="L316" s="121">
        <v>0</v>
      </c>
    </row>
    <row r="317" spans="1:13" ht="25.5" hidden="1" customHeight="1">
      <c r="A317" s="60">
        <v>3</v>
      </c>
      <c r="B317" s="62">
        <v>3</v>
      </c>
      <c r="C317" s="60">
        <v>1</v>
      </c>
      <c r="D317" s="61">
        <v>3</v>
      </c>
      <c r="E317" s="61"/>
      <c r="F317" s="63"/>
      <c r="G317" s="62" t="s">
        <v>208</v>
      </c>
      <c r="H317" s="90">
        <v>285</v>
      </c>
      <c r="I317" s="115">
        <f>I318</f>
        <v>0</v>
      </c>
      <c r="J317" s="142">
        <f>J318</f>
        <v>0</v>
      </c>
      <c r="K317" s="116">
        <f>K318</f>
        <v>0</v>
      </c>
      <c r="L317" s="116">
        <f>L318</f>
        <v>0</v>
      </c>
      <c r="M317"/>
    </row>
    <row r="318" spans="1:13" ht="25.5" hidden="1" customHeight="1">
      <c r="A318" s="60">
        <v>3</v>
      </c>
      <c r="B318" s="77">
        <v>3</v>
      </c>
      <c r="C318" s="74">
        <v>1</v>
      </c>
      <c r="D318" s="75">
        <v>3</v>
      </c>
      <c r="E318" s="75">
        <v>1</v>
      </c>
      <c r="F318" s="76"/>
      <c r="G318" s="62" t="s">
        <v>208</v>
      </c>
      <c r="H318" s="90">
        <v>286</v>
      </c>
      <c r="I318" s="116">
        <f>I319+I320</f>
        <v>0</v>
      </c>
      <c r="J318" s="116">
        <f>J319+J320</f>
        <v>0</v>
      </c>
      <c r="K318" s="116">
        <f>K319+K320</f>
        <v>0</v>
      </c>
      <c r="L318" s="116">
        <f>L319+L320</f>
        <v>0</v>
      </c>
      <c r="M318"/>
    </row>
    <row r="319" spans="1:13" ht="25.5" hidden="1" customHeight="1">
      <c r="A319" s="60">
        <v>3</v>
      </c>
      <c r="B319" s="62">
        <v>3</v>
      </c>
      <c r="C319" s="60">
        <v>1</v>
      </c>
      <c r="D319" s="61">
        <v>3</v>
      </c>
      <c r="E319" s="61">
        <v>1</v>
      </c>
      <c r="F319" s="63">
        <v>1</v>
      </c>
      <c r="G319" s="62" t="s">
        <v>209</v>
      </c>
      <c r="H319" s="90">
        <v>287</v>
      </c>
      <c r="I319" s="139">
        <v>0</v>
      </c>
      <c r="J319" s="139">
        <v>0</v>
      </c>
      <c r="K319" s="139">
        <v>0</v>
      </c>
      <c r="L319" s="138">
        <v>0</v>
      </c>
      <c r="M319"/>
    </row>
    <row r="320" spans="1:13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2</v>
      </c>
      <c r="G320" s="62" t="s">
        <v>210</v>
      </c>
      <c r="H320" s="90">
        <v>288</v>
      </c>
      <c r="I320" s="121">
        <v>0</v>
      </c>
      <c r="J320" s="121">
        <v>0</v>
      </c>
      <c r="K320" s="121">
        <v>0</v>
      </c>
      <c r="L320" s="121">
        <v>0</v>
      </c>
      <c r="M320"/>
    </row>
    <row r="321" spans="1:13" hidden="1">
      <c r="A321" s="60">
        <v>3</v>
      </c>
      <c r="B321" s="62">
        <v>3</v>
      </c>
      <c r="C321" s="60">
        <v>1</v>
      </c>
      <c r="D321" s="61">
        <v>4</v>
      </c>
      <c r="E321" s="61"/>
      <c r="F321" s="63"/>
      <c r="G321" s="62" t="s">
        <v>211</v>
      </c>
      <c r="H321" s="90">
        <v>289</v>
      </c>
      <c r="I321" s="115">
        <f>I322</f>
        <v>0</v>
      </c>
      <c r="J321" s="142">
        <f>J322</f>
        <v>0</v>
      </c>
      <c r="K321" s="116">
        <f>K322</f>
        <v>0</v>
      </c>
      <c r="L321" s="116">
        <f>L322</f>
        <v>0</v>
      </c>
    </row>
    <row r="322" spans="1:13" hidden="1">
      <c r="A322" s="64">
        <v>3</v>
      </c>
      <c r="B322" s="60">
        <v>3</v>
      </c>
      <c r="C322" s="61">
        <v>1</v>
      </c>
      <c r="D322" s="61">
        <v>4</v>
      </c>
      <c r="E322" s="61">
        <v>1</v>
      </c>
      <c r="F322" s="63"/>
      <c r="G322" s="62" t="s">
        <v>211</v>
      </c>
      <c r="H322" s="90">
        <v>290</v>
      </c>
      <c r="I322" s="115">
        <f>SUM(I323:I324)</f>
        <v>0</v>
      </c>
      <c r="J322" s="115">
        <f>SUM(J323:J324)</f>
        <v>0</v>
      </c>
      <c r="K322" s="115">
        <f>SUM(K323:K324)</f>
        <v>0</v>
      </c>
      <c r="L322" s="115">
        <f>SUM(L323:L324)</f>
        <v>0</v>
      </c>
    </row>
    <row r="323" spans="1:13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>
        <v>1</v>
      </c>
      <c r="G323" s="62" t="s">
        <v>212</v>
      </c>
      <c r="H323" s="90">
        <v>291</v>
      </c>
      <c r="I323" s="120">
        <v>0</v>
      </c>
      <c r="J323" s="121">
        <v>0</v>
      </c>
      <c r="K323" s="121">
        <v>0</v>
      </c>
      <c r="L323" s="120">
        <v>0</v>
      </c>
    </row>
    <row r="324" spans="1:13" hidden="1">
      <c r="A324" s="60">
        <v>3</v>
      </c>
      <c r="B324" s="61">
        <v>3</v>
      </c>
      <c r="C324" s="61">
        <v>1</v>
      </c>
      <c r="D324" s="61">
        <v>4</v>
      </c>
      <c r="E324" s="61">
        <v>1</v>
      </c>
      <c r="F324" s="63">
        <v>2</v>
      </c>
      <c r="G324" s="62" t="s">
        <v>213</v>
      </c>
      <c r="H324" s="90">
        <v>292</v>
      </c>
      <c r="I324" s="121">
        <v>0</v>
      </c>
      <c r="J324" s="139">
        <v>0</v>
      </c>
      <c r="K324" s="139">
        <v>0</v>
      </c>
      <c r="L324" s="138">
        <v>0</v>
      </c>
    </row>
    <row r="325" spans="1:13" hidden="1">
      <c r="A325" s="60">
        <v>3</v>
      </c>
      <c r="B325" s="61">
        <v>3</v>
      </c>
      <c r="C325" s="61">
        <v>1</v>
      </c>
      <c r="D325" s="61">
        <v>5</v>
      </c>
      <c r="E325" s="61"/>
      <c r="F325" s="63"/>
      <c r="G325" s="62" t="s">
        <v>214</v>
      </c>
      <c r="H325" s="90">
        <v>293</v>
      </c>
      <c r="I325" s="123">
        <f t="shared" ref="I325:L326" si="28">I326</f>
        <v>0</v>
      </c>
      <c r="J325" s="142">
        <f t="shared" si="28"/>
        <v>0</v>
      </c>
      <c r="K325" s="116">
        <f t="shared" si="28"/>
        <v>0</v>
      </c>
      <c r="L325" s="116">
        <f t="shared" si="28"/>
        <v>0</v>
      </c>
    </row>
    <row r="326" spans="1:13" hidden="1">
      <c r="A326" s="57">
        <v>3</v>
      </c>
      <c r="B326" s="75">
        <v>3</v>
      </c>
      <c r="C326" s="75">
        <v>1</v>
      </c>
      <c r="D326" s="75">
        <v>5</v>
      </c>
      <c r="E326" s="75">
        <v>1</v>
      </c>
      <c r="F326" s="76"/>
      <c r="G326" s="62" t="s">
        <v>214</v>
      </c>
      <c r="H326" s="90">
        <v>294</v>
      </c>
      <c r="I326" s="116">
        <f t="shared" si="28"/>
        <v>0</v>
      </c>
      <c r="J326" s="143">
        <f t="shared" si="28"/>
        <v>0</v>
      </c>
      <c r="K326" s="123">
        <f t="shared" si="28"/>
        <v>0</v>
      </c>
      <c r="L326" s="123">
        <f t="shared" si="28"/>
        <v>0</v>
      </c>
    </row>
    <row r="327" spans="1:13" hidden="1">
      <c r="A327" s="60">
        <v>3</v>
      </c>
      <c r="B327" s="61">
        <v>3</v>
      </c>
      <c r="C327" s="61">
        <v>1</v>
      </c>
      <c r="D327" s="61">
        <v>5</v>
      </c>
      <c r="E327" s="61">
        <v>1</v>
      </c>
      <c r="F327" s="63">
        <v>1</v>
      </c>
      <c r="G327" s="62" t="s">
        <v>215</v>
      </c>
      <c r="H327" s="90">
        <v>295</v>
      </c>
      <c r="I327" s="121">
        <v>0</v>
      </c>
      <c r="J327" s="139">
        <v>0</v>
      </c>
      <c r="K327" s="139">
        <v>0</v>
      </c>
      <c r="L327" s="138">
        <v>0</v>
      </c>
    </row>
    <row r="328" spans="1:13" hidden="1">
      <c r="A328" s="60">
        <v>3</v>
      </c>
      <c r="B328" s="61">
        <v>3</v>
      </c>
      <c r="C328" s="61">
        <v>1</v>
      </c>
      <c r="D328" s="61">
        <v>6</v>
      </c>
      <c r="E328" s="61"/>
      <c r="F328" s="63"/>
      <c r="G328" s="62" t="s">
        <v>185</v>
      </c>
      <c r="H328" s="90">
        <v>296</v>
      </c>
      <c r="I328" s="116">
        <f t="shared" ref="I328:L329" si="29">I329</f>
        <v>0</v>
      </c>
      <c r="J328" s="142">
        <f t="shared" si="29"/>
        <v>0</v>
      </c>
      <c r="K328" s="116">
        <f t="shared" si="29"/>
        <v>0</v>
      </c>
      <c r="L328" s="116">
        <f t="shared" si="29"/>
        <v>0</v>
      </c>
    </row>
    <row r="329" spans="1:13" hidden="1">
      <c r="A329" s="60">
        <v>3</v>
      </c>
      <c r="B329" s="61">
        <v>3</v>
      </c>
      <c r="C329" s="61">
        <v>1</v>
      </c>
      <c r="D329" s="61">
        <v>6</v>
      </c>
      <c r="E329" s="61">
        <v>1</v>
      </c>
      <c r="F329" s="63"/>
      <c r="G329" s="62" t="s">
        <v>185</v>
      </c>
      <c r="H329" s="90">
        <v>297</v>
      </c>
      <c r="I329" s="115">
        <f t="shared" si="29"/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3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>
        <v>1</v>
      </c>
      <c r="G330" s="62" t="s">
        <v>185</v>
      </c>
      <c r="H330" s="90">
        <v>298</v>
      </c>
      <c r="I330" s="139">
        <v>0</v>
      </c>
      <c r="J330" s="139">
        <v>0</v>
      </c>
      <c r="K330" s="139">
        <v>0</v>
      </c>
      <c r="L330" s="138">
        <v>0</v>
      </c>
    </row>
    <row r="331" spans="1:13" hidden="1">
      <c r="A331" s="60">
        <v>3</v>
      </c>
      <c r="B331" s="61">
        <v>3</v>
      </c>
      <c r="C331" s="61">
        <v>1</v>
      </c>
      <c r="D331" s="61">
        <v>7</v>
      </c>
      <c r="E331" s="61"/>
      <c r="F331" s="63"/>
      <c r="G331" s="62" t="s">
        <v>216</v>
      </c>
      <c r="H331" s="90">
        <v>299</v>
      </c>
      <c r="I331" s="115">
        <f>I332</f>
        <v>0</v>
      </c>
      <c r="J331" s="142">
        <f>J332</f>
        <v>0</v>
      </c>
      <c r="K331" s="116">
        <f>K332</f>
        <v>0</v>
      </c>
      <c r="L331" s="116">
        <f>L332</f>
        <v>0</v>
      </c>
    </row>
    <row r="332" spans="1:13" hidden="1">
      <c r="A332" s="60">
        <v>3</v>
      </c>
      <c r="B332" s="61">
        <v>3</v>
      </c>
      <c r="C332" s="61">
        <v>1</v>
      </c>
      <c r="D332" s="61">
        <v>7</v>
      </c>
      <c r="E332" s="61">
        <v>1</v>
      </c>
      <c r="F332" s="63"/>
      <c r="G332" s="62" t="s">
        <v>216</v>
      </c>
      <c r="H332" s="90">
        <v>300</v>
      </c>
      <c r="I332" s="115">
        <f>I333+I334</f>
        <v>0</v>
      </c>
      <c r="J332" s="115">
        <f>J333+J334</f>
        <v>0</v>
      </c>
      <c r="K332" s="115">
        <f>K333+K334</f>
        <v>0</v>
      </c>
      <c r="L332" s="115">
        <f>L333+L334</f>
        <v>0</v>
      </c>
    </row>
    <row r="333" spans="1:13" ht="25.5" hidden="1" customHeight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>
        <v>1</v>
      </c>
      <c r="G333" s="62" t="s">
        <v>217</v>
      </c>
      <c r="H333" s="90">
        <v>301</v>
      </c>
      <c r="I333" s="139">
        <v>0</v>
      </c>
      <c r="J333" s="139">
        <v>0</v>
      </c>
      <c r="K333" s="139">
        <v>0</v>
      </c>
      <c r="L333" s="138">
        <v>0</v>
      </c>
      <c r="M333"/>
    </row>
    <row r="334" spans="1:13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2</v>
      </c>
      <c r="G334" s="62" t="s">
        <v>218</v>
      </c>
      <c r="H334" s="90">
        <v>302</v>
      </c>
      <c r="I334" s="121">
        <v>0</v>
      </c>
      <c r="J334" s="121">
        <v>0</v>
      </c>
      <c r="K334" s="121">
        <v>0</v>
      </c>
      <c r="L334" s="121">
        <v>0</v>
      </c>
      <c r="M334"/>
    </row>
    <row r="335" spans="1:13" ht="38.25" hidden="1" customHeight="1">
      <c r="A335" s="60">
        <v>3</v>
      </c>
      <c r="B335" s="61">
        <v>3</v>
      </c>
      <c r="C335" s="61">
        <v>2</v>
      </c>
      <c r="D335" s="61"/>
      <c r="E335" s="61"/>
      <c r="F335" s="63"/>
      <c r="G335" s="62" t="s">
        <v>219</v>
      </c>
      <c r="H335" s="90">
        <v>303</v>
      </c>
      <c r="I335" s="115">
        <f>SUM(I336+I345+I349+I353+I357+I360+I363)</f>
        <v>0</v>
      </c>
      <c r="J335" s="142">
        <f>SUM(J336+J345+J349+J353+J357+J360+J363)</f>
        <v>0</v>
      </c>
      <c r="K335" s="116">
        <f>SUM(K336+K345+K349+K353+K357+K360+K363)</f>
        <v>0</v>
      </c>
      <c r="L335" s="116">
        <f>SUM(L336+L345+L349+L353+L357+L360+L363)</f>
        <v>0</v>
      </c>
      <c r="M335"/>
    </row>
    <row r="336" spans="1:13" hidden="1">
      <c r="A336" s="60">
        <v>3</v>
      </c>
      <c r="B336" s="61">
        <v>3</v>
      </c>
      <c r="C336" s="61">
        <v>2</v>
      </c>
      <c r="D336" s="61">
        <v>1</v>
      </c>
      <c r="E336" s="61"/>
      <c r="F336" s="63"/>
      <c r="G336" s="62" t="s">
        <v>167</v>
      </c>
      <c r="H336" s="90">
        <v>304</v>
      </c>
      <c r="I336" s="115">
        <f>I337</f>
        <v>0</v>
      </c>
      <c r="J336" s="142">
        <f>J337</f>
        <v>0</v>
      </c>
      <c r="K336" s="116">
        <f>K337</f>
        <v>0</v>
      </c>
      <c r="L336" s="116">
        <f>L337</f>
        <v>0</v>
      </c>
    </row>
    <row r="337" spans="1:15" hidden="1">
      <c r="A337" s="64">
        <v>3</v>
      </c>
      <c r="B337" s="60">
        <v>3</v>
      </c>
      <c r="C337" s="61">
        <v>2</v>
      </c>
      <c r="D337" s="62">
        <v>1</v>
      </c>
      <c r="E337" s="60">
        <v>1</v>
      </c>
      <c r="F337" s="63"/>
      <c r="G337" s="62" t="s">
        <v>167</v>
      </c>
      <c r="H337" s="90">
        <v>305</v>
      </c>
      <c r="I337" s="115">
        <f>SUM(I338:I338)</f>
        <v>0</v>
      </c>
      <c r="J337" s="115">
        <f>SUM(J338:J338)</f>
        <v>0</v>
      </c>
      <c r="K337" s="115">
        <f>SUM(K338:K338)</f>
        <v>0</v>
      </c>
      <c r="L337" s="115">
        <f>SUM(L338:L338)</f>
        <v>0</v>
      </c>
      <c r="M337" s="101"/>
      <c r="N337" s="101"/>
      <c r="O337" s="101"/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>
        <v>1</v>
      </c>
      <c r="G338" s="62" t="s">
        <v>168</v>
      </c>
      <c r="H338" s="90">
        <v>306</v>
      </c>
      <c r="I338" s="139">
        <v>0</v>
      </c>
      <c r="J338" s="139">
        <v>0</v>
      </c>
      <c r="K338" s="139">
        <v>0</v>
      </c>
      <c r="L338" s="138">
        <v>0</v>
      </c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2</v>
      </c>
      <c r="F339" s="63"/>
      <c r="G339" s="77" t="s">
        <v>191</v>
      </c>
      <c r="H339" s="90">
        <v>307</v>
      </c>
      <c r="I339" s="115">
        <f>SUM(I340:I341)</f>
        <v>0</v>
      </c>
      <c r="J339" s="115">
        <f>SUM(J340:J341)</f>
        <v>0</v>
      </c>
      <c r="K339" s="115">
        <f>SUM(K340:K341)</f>
        <v>0</v>
      </c>
      <c r="L339" s="115">
        <f>SUM(L340:L341)</f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>
        <v>1</v>
      </c>
      <c r="G340" s="77" t="s">
        <v>170</v>
      </c>
      <c r="H340" s="90">
        <v>308</v>
      </c>
      <c r="I340" s="139">
        <v>0</v>
      </c>
      <c r="J340" s="139">
        <v>0</v>
      </c>
      <c r="K340" s="139">
        <v>0</v>
      </c>
      <c r="L340" s="138"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2</v>
      </c>
      <c r="G341" s="77" t="s">
        <v>171</v>
      </c>
      <c r="H341" s="90">
        <v>309</v>
      </c>
      <c r="I341" s="121">
        <v>0</v>
      </c>
      <c r="J341" s="121">
        <v>0</v>
      </c>
      <c r="K341" s="121">
        <v>0</v>
      </c>
      <c r="L341" s="121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3</v>
      </c>
      <c r="F342" s="63"/>
      <c r="G342" s="77" t="s">
        <v>172</v>
      </c>
      <c r="H342" s="90">
        <v>310</v>
      </c>
      <c r="I342" s="115">
        <f>SUM(I343:I344)</f>
        <v>0</v>
      </c>
      <c r="J342" s="115">
        <f>SUM(J343:J344)</f>
        <v>0</v>
      </c>
      <c r="K342" s="115">
        <f>SUM(K343:K344)</f>
        <v>0</v>
      </c>
      <c r="L342" s="115">
        <f>SUM(L343:L344)</f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>
        <v>1</v>
      </c>
      <c r="G343" s="77" t="s">
        <v>173</v>
      </c>
      <c r="H343" s="90">
        <v>311</v>
      </c>
      <c r="I343" s="121">
        <v>0</v>
      </c>
      <c r="J343" s="121">
        <v>0</v>
      </c>
      <c r="K343" s="121">
        <v>0</v>
      </c>
      <c r="L343" s="121"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2</v>
      </c>
      <c r="G344" s="77" t="s">
        <v>192</v>
      </c>
      <c r="H344" s="90">
        <v>312</v>
      </c>
      <c r="I344" s="126">
        <v>0</v>
      </c>
      <c r="J344" s="144">
        <v>0</v>
      </c>
      <c r="K344" s="126">
        <v>0</v>
      </c>
      <c r="L344" s="126">
        <v>0</v>
      </c>
    </row>
    <row r="345" spans="1:15" hidden="1">
      <c r="A345" s="67">
        <v>3</v>
      </c>
      <c r="B345" s="67">
        <v>3</v>
      </c>
      <c r="C345" s="74">
        <v>2</v>
      </c>
      <c r="D345" s="77">
        <v>2</v>
      </c>
      <c r="E345" s="74"/>
      <c r="F345" s="76"/>
      <c r="G345" s="77" t="s">
        <v>205</v>
      </c>
      <c r="H345" s="90">
        <v>313</v>
      </c>
      <c r="I345" s="124">
        <f>I346</f>
        <v>0</v>
      </c>
      <c r="J345" s="145">
        <f>J346</f>
        <v>0</v>
      </c>
      <c r="K345" s="125">
        <f>K346</f>
        <v>0</v>
      </c>
      <c r="L345" s="125">
        <f>L346</f>
        <v>0</v>
      </c>
    </row>
    <row r="346" spans="1:15" hidden="1">
      <c r="A346" s="64">
        <v>3</v>
      </c>
      <c r="B346" s="64">
        <v>3</v>
      </c>
      <c r="C346" s="60">
        <v>2</v>
      </c>
      <c r="D346" s="62">
        <v>2</v>
      </c>
      <c r="E346" s="60">
        <v>1</v>
      </c>
      <c r="F346" s="63"/>
      <c r="G346" s="77" t="s">
        <v>205</v>
      </c>
      <c r="H346" s="90">
        <v>314</v>
      </c>
      <c r="I346" s="115">
        <f>SUM(I347:I348)</f>
        <v>0</v>
      </c>
      <c r="J346" s="127">
        <f>SUM(J347:J348)</f>
        <v>0</v>
      </c>
      <c r="K346" s="116">
        <f>SUM(K347:K348)</f>
        <v>0</v>
      </c>
      <c r="L346" s="116">
        <f>SUM(L347:L348)</f>
        <v>0</v>
      </c>
    </row>
    <row r="347" spans="1:15" ht="25.5" hidden="1" customHeight="1">
      <c r="A347" s="64">
        <v>3</v>
      </c>
      <c r="B347" s="64">
        <v>3</v>
      </c>
      <c r="C347" s="60">
        <v>2</v>
      </c>
      <c r="D347" s="62">
        <v>2</v>
      </c>
      <c r="E347" s="64">
        <v>1</v>
      </c>
      <c r="F347" s="84">
        <v>1</v>
      </c>
      <c r="G347" s="62" t="s">
        <v>206</v>
      </c>
      <c r="H347" s="90">
        <v>315</v>
      </c>
      <c r="I347" s="121">
        <v>0</v>
      </c>
      <c r="J347" s="121">
        <v>0</v>
      </c>
      <c r="K347" s="121">
        <v>0</v>
      </c>
      <c r="L347" s="121">
        <v>0</v>
      </c>
      <c r="M347"/>
    </row>
    <row r="348" spans="1:15" hidden="1">
      <c r="A348" s="67">
        <v>3</v>
      </c>
      <c r="B348" s="67">
        <v>3</v>
      </c>
      <c r="C348" s="68">
        <v>2</v>
      </c>
      <c r="D348" s="69">
        <v>2</v>
      </c>
      <c r="E348" s="70">
        <v>1</v>
      </c>
      <c r="F348" s="89">
        <v>2</v>
      </c>
      <c r="G348" s="70" t="s">
        <v>207</v>
      </c>
      <c r="H348" s="90">
        <v>316</v>
      </c>
      <c r="I348" s="121">
        <v>0</v>
      </c>
      <c r="J348" s="121">
        <v>0</v>
      </c>
      <c r="K348" s="121">
        <v>0</v>
      </c>
      <c r="L348" s="121">
        <v>0</v>
      </c>
    </row>
    <row r="349" spans="1:15" ht="25.5" hidden="1" customHeight="1">
      <c r="A349" s="64">
        <v>3</v>
      </c>
      <c r="B349" s="64">
        <v>3</v>
      </c>
      <c r="C349" s="60">
        <v>2</v>
      </c>
      <c r="D349" s="61">
        <v>3</v>
      </c>
      <c r="E349" s="62"/>
      <c r="F349" s="84"/>
      <c r="G349" s="62" t="s">
        <v>208</v>
      </c>
      <c r="H349" s="90">
        <v>317</v>
      </c>
      <c r="I349" s="115">
        <f>I350</f>
        <v>0</v>
      </c>
      <c r="J349" s="127">
        <f>J350</f>
        <v>0</v>
      </c>
      <c r="K349" s="116">
        <f>K350</f>
        <v>0</v>
      </c>
      <c r="L349" s="116">
        <f>L350</f>
        <v>0</v>
      </c>
      <c r="M349"/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>
        <v>1</v>
      </c>
      <c r="F350" s="84"/>
      <c r="G350" s="62" t="s">
        <v>208</v>
      </c>
      <c r="H350" s="90">
        <v>318</v>
      </c>
      <c r="I350" s="115">
        <f>I351+I352</f>
        <v>0</v>
      </c>
      <c r="J350" s="115">
        <f>J351+J352</f>
        <v>0</v>
      </c>
      <c r="K350" s="115">
        <f>K351+K352</f>
        <v>0</v>
      </c>
      <c r="L350" s="115">
        <f>L351+L352</f>
        <v>0</v>
      </c>
      <c r="M350"/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>
        <v>1</v>
      </c>
      <c r="G351" s="62" t="s">
        <v>209</v>
      </c>
      <c r="H351" s="90">
        <v>319</v>
      </c>
      <c r="I351" s="139">
        <v>0</v>
      </c>
      <c r="J351" s="139">
        <v>0</v>
      </c>
      <c r="K351" s="139">
        <v>0</v>
      </c>
      <c r="L351" s="138">
        <v>0</v>
      </c>
      <c r="M351"/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2</v>
      </c>
      <c r="G352" s="62" t="s">
        <v>210</v>
      </c>
      <c r="H352" s="90">
        <v>320</v>
      </c>
      <c r="I352" s="121">
        <v>0</v>
      </c>
      <c r="J352" s="121">
        <v>0</v>
      </c>
      <c r="K352" s="121">
        <v>0</v>
      </c>
      <c r="L352" s="121">
        <v>0</v>
      </c>
      <c r="M352"/>
    </row>
    <row r="353" spans="1:13" hidden="1">
      <c r="A353" s="64">
        <v>3</v>
      </c>
      <c r="B353" s="64">
        <v>3</v>
      </c>
      <c r="C353" s="60">
        <v>2</v>
      </c>
      <c r="D353" s="61">
        <v>4</v>
      </c>
      <c r="E353" s="61"/>
      <c r="F353" s="63"/>
      <c r="G353" s="62" t="s">
        <v>211</v>
      </c>
      <c r="H353" s="90">
        <v>321</v>
      </c>
      <c r="I353" s="115">
        <f>I354</f>
        <v>0</v>
      </c>
      <c r="J353" s="127">
        <f>J354</f>
        <v>0</v>
      </c>
      <c r="K353" s="116">
        <f>K354</f>
        <v>0</v>
      </c>
      <c r="L353" s="116">
        <f>L354</f>
        <v>0</v>
      </c>
    </row>
    <row r="354" spans="1:13" hidden="1">
      <c r="A354" s="73">
        <v>3</v>
      </c>
      <c r="B354" s="73">
        <v>3</v>
      </c>
      <c r="C354" s="57">
        <v>2</v>
      </c>
      <c r="D354" s="55">
        <v>4</v>
      </c>
      <c r="E354" s="55">
        <v>1</v>
      </c>
      <c r="F354" s="58"/>
      <c r="G354" s="62" t="s">
        <v>211</v>
      </c>
      <c r="H354" s="90">
        <v>322</v>
      </c>
      <c r="I354" s="122">
        <f>SUM(I355:I356)</f>
        <v>0</v>
      </c>
      <c r="J354" s="128">
        <f>SUM(J355:J356)</f>
        <v>0</v>
      </c>
      <c r="K354" s="123">
        <f>SUM(K355:K356)</f>
        <v>0</v>
      </c>
      <c r="L354" s="123">
        <f>SUM(L355:L356)</f>
        <v>0</v>
      </c>
    </row>
    <row r="355" spans="1:13" hidden="1">
      <c r="A355" s="64">
        <v>3</v>
      </c>
      <c r="B355" s="64">
        <v>3</v>
      </c>
      <c r="C355" s="60">
        <v>2</v>
      </c>
      <c r="D355" s="61">
        <v>4</v>
      </c>
      <c r="E355" s="61">
        <v>1</v>
      </c>
      <c r="F355" s="63">
        <v>1</v>
      </c>
      <c r="G355" s="62" t="s">
        <v>212</v>
      </c>
      <c r="H355" s="90">
        <v>323</v>
      </c>
      <c r="I355" s="121">
        <v>0</v>
      </c>
      <c r="J355" s="121">
        <v>0</v>
      </c>
      <c r="K355" s="121">
        <v>0</v>
      </c>
      <c r="L355" s="121">
        <v>0</v>
      </c>
    </row>
    <row r="356" spans="1:13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2</v>
      </c>
      <c r="G356" s="62" t="s">
        <v>220</v>
      </c>
      <c r="H356" s="90">
        <v>324</v>
      </c>
      <c r="I356" s="121">
        <v>0</v>
      </c>
      <c r="J356" s="121">
        <v>0</v>
      </c>
      <c r="K356" s="121">
        <v>0</v>
      </c>
      <c r="L356" s="121">
        <v>0</v>
      </c>
    </row>
    <row r="357" spans="1:13" hidden="1">
      <c r="A357" s="64">
        <v>3</v>
      </c>
      <c r="B357" s="64">
        <v>3</v>
      </c>
      <c r="C357" s="60">
        <v>2</v>
      </c>
      <c r="D357" s="61">
        <v>5</v>
      </c>
      <c r="E357" s="61"/>
      <c r="F357" s="63"/>
      <c r="G357" s="62" t="s">
        <v>214</v>
      </c>
      <c r="H357" s="90">
        <v>325</v>
      </c>
      <c r="I357" s="115">
        <f t="shared" ref="I357:L358" si="30">I358</f>
        <v>0</v>
      </c>
      <c r="J357" s="127">
        <f t="shared" si="30"/>
        <v>0</v>
      </c>
      <c r="K357" s="116">
        <f t="shared" si="30"/>
        <v>0</v>
      </c>
      <c r="L357" s="116">
        <f t="shared" si="30"/>
        <v>0</v>
      </c>
    </row>
    <row r="358" spans="1:13" hidden="1">
      <c r="A358" s="73">
        <v>3</v>
      </c>
      <c r="B358" s="73">
        <v>3</v>
      </c>
      <c r="C358" s="57">
        <v>2</v>
      </c>
      <c r="D358" s="55">
        <v>5</v>
      </c>
      <c r="E358" s="55">
        <v>1</v>
      </c>
      <c r="F358" s="58"/>
      <c r="G358" s="62" t="s">
        <v>214</v>
      </c>
      <c r="H358" s="90">
        <v>326</v>
      </c>
      <c r="I358" s="122">
        <f t="shared" si="30"/>
        <v>0</v>
      </c>
      <c r="J358" s="128">
        <f t="shared" si="30"/>
        <v>0</v>
      </c>
      <c r="K358" s="123">
        <f t="shared" si="30"/>
        <v>0</v>
      </c>
      <c r="L358" s="123">
        <f t="shared" si="30"/>
        <v>0</v>
      </c>
    </row>
    <row r="359" spans="1:13" hidden="1">
      <c r="A359" s="64">
        <v>3</v>
      </c>
      <c r="B359" s="64">
        <v>3</v>
      </c>
      <c r="C359" s="60">
        <v>2</v>
      </c>
      <c r="D359" s="61">
        <v>5</v>
      </c>
      <c r="E359" s="61">
        <v>1</v>
      </c>
      <c r="F359" s="63">
        <v>1</v>
      </c>
      <c r="G359" s="62" t="s">
        <v>214</v>
      </c>
      <c r="H359" s="90">
        <v>327</v>
      </c>
      <c r="I359" s="139">
        <v>0</v>
      </c>
      <c r="J359" s="139">
        <v>0</v>
      </c>
      <c r="K359" s="139">
        <v>0</v>
      </c>
      <c r="L359" s="138">
        <v>0</v>
      </c>
    </row>
    <row r="360" spans="1:13" hidden="1">
      <c r="A360" s="64">
        <v>3</v>
      </c>
      <c r="B360" s="64">
        <v>3</v>
      </c>
      <c r="C360" s="60">
        <v>2</v>
      </c>
      <c r="D360" s="61">
        <v>6</v>
      </c>
      <c r="E360" s="61"/>
      <c r="F360" s="63"/>
      <c r="G360" s="62" t="s">
        <v>185</v>
      </c>
      <c r="H360" s="90">
        <v>328</v>
      </c>
      <c r="I360" s="115">
        <f t="shared" ref="I360:L361" si="31">I361</f>
        <v>0</v>
      </c>
      <c r="J360" s="127">
        <f t="shared" si="31"/>
        <v>0</v>
      </c>
      <c r="K360" s="116">
        <f t="shared" si="31"/>
        <v>0</v>
      </c>
      <c r="L360" s="116">
        <f t="shared" si="31"/>
        <v>0</v>
      </c>
    </row>
    <row r="361" spans="1:13" hidden="1">
      <c r="A361" s="64">
        <v>3</v>
      </c>
      <c r="B361" s="64">
        <v>3</v>
      </c>
      <c r="C361" s="60">
        <v>2</v>
      </c>
      <c r="D361" s="61">
        <v>6</v>
      </c>
      <c r="E361" s="61">
        <v>1</v>
      </c>
      <c r="F361" s="63"/>
      <c r="G361" s="62" t="s">
        <v>185</v>
      </c>
      <c r="H361" s="90">
        <v>329</v>
      </c>
      <c r="I361" s="115">
        <f t="shared" si="31"/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3" hidden="1">
      <c r="A362" s="67">
        <v>3</v>
      </c>
      <c r="B362" s="67">
        <v>3</v>
      </c>
      <c r="C362" s="68">
        <v>2</v>
      </c>
      <c r="D362" s="69">
        <v>6</v>
      </c>
      <c r="E362" s="69">
        <v>1</v>
      </c>
      <c r="F362" s="71">
        <v>1</v>
      </c>
      <c r="G362" s="70" t="s">
        <v>185</v>
      </c>
      <c r="H362" s="90">
        <v>330</v>
      </c>
      <c r="I362" s="139">
        <v>0</v>
      </c>
      <c r="J362" s="139">
        <v>0</v>
      </c>
      <c r="K362" s="139">
        <v>0</v>
      </c>
      <c r="L362" s="138">
        <v>0</v>
      </c>
    </row>
    <row r="363" spans="1:13" hidden="1">
      <c r="A363" s="64">
        <v>3</v>
      </c>
      <c r="B363" s="64">
        <v>3</v>
      </c>
      <c r="C363" s="60">
        <v>2</v>
      </c>
      <c r="D363" s="61">
        <v>7</v>
      </c>
      <c r="E363" s="61"/>
      <c r="F363" s="63"/>
      <c r="G363" s="62" t="s">
        <v>216</v>
      </c>
      <c r="H363" s="90">
        <v>331</v>
      </c>
      <c r="I363" s="115">
        <f>I364</f>
        <v>0</v>
      </c>
      <c r="J363" s="127">
        <f>J364</f>
        <v>0</v>
      </c>
      <c r="K363" s="116">
        <f>K364</f>
        <v>0</v>
      </c>
      <c r="L363" s="116">
        <f>L364</f>
        <v>0</v>
      </c>
    </row>
    <row r="364" spans="1:13" hidden="1">
      <c r="A364" s="67">
        <v>3</v>
      </c>
      <c r="B364" s="67">
        <v>3</v>
      </c>
      <c r="C364" s="68">
        <v>2</v>
      </c>
      <c r="D364" s="69">
        <v>7</v>
      </c>
      <c r="E364" s="69">
        <v>1</v>
      </c>
      <c r="F364" s="71"/>
      <c r="G364" s="62" t="s">
        <v>216</v>
      </c>
      <c r="H364" s="90">
        <v>332</v>
      </c>
      <c r="I364" s="115">
        <f>SUM(I365:I366)</f>
        <v>0</v>
      </c>
      <c r="J364" s="115">
        <f>SUM(J365:J366)</f>
        <v>0</v>
      </c>
      <c r="K364" s="115">
        <f>SUM(K365:K366)</f>
        <v>0</v>
      </c>
      <c r="L364" s="115">
        <f>SUM(L365:L366)</f>
        <v>0</v>
      </c>
    </row>
    <row r="365" spans="1:13" ht="25.5" hidden="1" customHeight="1">
      <c r="A365" s="64">
        <v>3</v>
      </c>
      <c r="B365" s="64">
        <v>3</v>
      </c>
      <c r="C365" s="60">
        <v>2</v>
      </c>
      <c r="D365" s="61">
        <v>7</v>
      </c>
      <c r="E365" s="61">
        <v>1</v>
      </c>
      <c r="F365" s="63">
        <v>1</v>
      </c>
      <c r="G365" s="62" t="s">
        <v>217</v>
      </c>
      <c r="H365" s="90">
        <v>333</v>
      </c>
      <c r="I365" s="139">
        <v>0</v>
      </c>
      <c r="J365" s="139">
        <v>0</v>
      </c>
      <c r="K365" s="139">
        <v>0</v>
      </c>
      <c r="L365" s="138">
        <v>0</v>
      </c>
      <c r="M365"/>
    </row>
    <row r="366" spans="1:13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2</v>
      </c>
      <c r="G366" s="62" t="s">
        <v>218</v>
      </c>
      <c r="H366" s="90">
        <v>334</v>
      </c>
      <c r="I366" s="121">
        <v>0</v>
      </c>
      <c r="J366" s="121">
        <v>0</v>
      </c>
      <c r="K366" s="121">
        <v>0</v>
      </c>
      <c r="L366" s="121">
        <v>0</v>
      </c>
      <c r="M366"/>
    </row>
    <row r="367" spans="1:13">
      <c r="A367" s="102"/>
      <c r="B367" s="102"/>
      <c r="C367" s="103"/>
      <c r="D367" s="104"/>
      <c r="E367" s="105"/>
      <c r="F367" s="106"/>
      <c r="G367" s="107" t="s">
        <v>221</v>
      </c>
      <c r="H367" s="90">
        <v>335</v>
      </c>
      <c r="I367" s="130">
        <f>SUM(I33+I183)</f>
        <v>105315</v>
      </c>
      <c r="J367" s="130">
        <f>SUM(J33+J183)</f>
        <v>105315</v>
      </c>
      <c r="K367" s="130">
        <f>SUM(K33+K183)</f>
        <v>105315</v>
      </c>
      <c r="L367" s="130">
        <f>SUM(L33+L183)</f>
        <v>105315</v>
      </c>
    </row>
    <row r="368" spans="1:13">
      <c r="G368" s="53"/>
      <c r="H368" s="7"/>
      <c r="I368" s="108"/>
      <c r="J368" s="109"/>
      <c r="K368" s="109"/>
      <c r="L368" s="109"/>
    </row>
    <row r="369" spans="1:12">
      <c r="A369" s="150"/>
      <c r="B369" s="150"/>
      <c r="C369" s="150"/>
      <c r="D369" s="455" t="s">
        <v>222</v>
      </c>
      <c r="E369" s="455"/>
      <c r="F369" s="455"/>
      <c r="G369" s="455"/>
      <c r="H369" s="151"/>
      <c r="I369" s="111"/>
      <c r="J369" s="109"/>
      <c r="K369" s="455" t="s">
        <v>223</v>
      </c>
      <c r="L369" s="455"/>
    </row>
    <row r="370" spans="1:12" ht="18.75" customHeight="1">
      <c r="A370" s="147" t="s">
        <v>224</v>
      </c>
      <c r="B370" s="147"/>
      <c r="C370" s="147"/>
      <c r="D370" s="147"/>
      <c r="E370" s="147"/>
      <c r="F370" s="147"/>
      <c r="G370" s="147"/>
      <c r="I370" s="152" t="s">
        <v>225</v>
      </c>
      <c r="K370" s="440" t="s">
        <v>226</v>
      </c>
      <c r="L370" s="440"/>
    </row>
    <row r="371" spans="1:12" ht="15.75" customHeight="1">
      <c r="D371" s="36" t="s">
        <v>495</v>
      </c>
      <c r="F371" s="436"/>
      <c r="I371" s="14"/>
      <c r="K371" s="14"/>
      <c r="L371" s="14"/>
    </row>
    <row r="372" spans="1:12" ht="15.75" customHeight="1">
      <c r="A372" s="437"/>
      <c r="B372" s="437"/>
      <c r="C372" s="437"/>
      <c r="D372" s="455" t="s">
        <v>429</v>
      </c>
      <c r="E372" s="455"/>
      <c r="F372" s="455"/>
      <c r="G372" s="455"/>
      <c r="I372" s="14"/>
      <c r="K372" s="455" t="s">
        <v>228</v>
      </c>
      <c r="L372" s="455"/>
    </row>
    <row r="373" spans="1:12" ht="24.75" customHeight="1">
      <c r="A373" s="456" t="s">
        <v>229</v>
      </c>
      <c r="B373" s="456"/>
      <c r="C373" s="456"/>
      <c r="D373" s="456"/>
      <c r="E373" s="456"/>
      <c r="F373" s="456"/>
      <c r="G373" s="456"/>
      <c r="H373" s="155"/>
      <c r="I373" s="15" t="s">
        <v>225</v>
      </c>
      <c r="K373" s="440" t="s">
        <v>226</v>
      </c>
      <c r="L373" s="440"/>
    </row>
  </sheetData>
  <mergeCells count="30">
    <mergeCell ref="A7:L7"/>
    <mergeCell ref="A9:L9"/>
    <mergeCell ref="A10:L10"/>
    <mergeCell ref="A32:F32"/>
    <mergeCell ref="K370:L370"/>
    <mergeCell ref="G28:H28"/>
    <mergeCell ref="G12:K12"/>
    <mergeCell ref="A13:L13"/>
    <mergeCell ref="G14:K14"/>
    <mergeCell ref="G15:K15"/>
    <mergeCell ref="B16:L16"/>
    <mergeCell ref="G18:K18"/>
    <mergeCell ref="G19:K19"/>
    <mergeCell ref="E20:K20"/>
    <mergeCell ref="A21:L21"/>
    <mergeCell ref="A25:I25"/>
    <mergeCell ref="A26:I26"/>
    <mergeCell ref="K30:K31"/>
    <mergeCell ref="L30:L31"/>
    <mergeCell ref="A29:I29"/>
    <mergeCell ref="K372:L372"/>
    <mergeCell ref="K369:L369"/>
    <mergeCell ref="A373:G373"/>
    <mergeCell ref="K373:L373"/>
    <mergeCell ref="A30:F31"/>
    <mergeCell ref="G30:G31"/>
    <mergeCell ref="H30:H31"/>
    <mergeCell ref="I30:J30"/>
    <mergeCell ref="D369:G369"/>
    <mergeCell ref="D372:G372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S371"/>
  <sheetViews>
    <sheetView topLeftCell="A2" zoomScaleNormal="100" workbookViewId="0">
      <selection activeCell="S29" sqref="S29"/>
    </sheetView>
  </sheetViews>
  <sheetFormatPr defaultRowHeight="15"/>
  <cols>
    <col min="1" max="4" width="2" style="36" customWidth="1"/>
    <col min="5" max="5" width="2.140625" style="36" customWidth="1"/>
    <col min="6" max="6" width="3" style="155" customWidth="1"/>
    <col min="7" max="7" width="34.85546875" style="36" customWidth="1"/>
    <col min="8" max="8" width="3.85546875" style="36" customWidth="1"/>
    <col min="9" max="9" width="10" style="36" customWidth="1"/>
    <col min="10" max="10" width="11.140625" style="36" customWidth="1"/>
    <col min="11" max="11" width="11" style="36" customWidth="1"/>
    <col min="12" max="12" width="10.5703125" style="36" customWidth="1"/>
    <col min="13" max="13" width="0.140625" style="36" hidden="1" customWidth="1"/>
    <col min="14" max="14" width="6.140625" style="36" hidden="1" customWidth="1"/>
    <col min="15" max="15" width="5.5703125" style="36" hidden="1" customWidth="1"/>
    <col min="16" max="16" width="9.140625" style="22" customWidth="1"/>
  </cols>
  <sheetData>
    <row r="1" spans="1:15">
      <c r="G1" s="1"/>
      <c r="H1" s="3"/>
      <c r="I1" s="21"/>
      <c r="J1" s="149" t="s">
        <v>0</v>
      </c>
      <c r="K1" s="149"/>
      <c r="L1" s="149"/>
      <c r="M1" s="16"/>
      <c r="N1" s="149"/>
      <c r="O1" s="149"/>
    </row>
    <row r="2" spans="1:15">
      <c r="H2" s="3"/>
      <c r="I2" s="22"/>
      <c r="J2" s="149" t="s">
        <v>1</v>
      </c>
      <c r="K2" s="149"/>
      <c r="L2" s="149"/>
      <c r="M2" s="16"/>
      <c r="N2" s="149"/>
      <c r="O2" s="149"/>
    </row>
    <row r="3" spans="1:15">
      <c r="H3" s="23"/>
      <c r="I3" s="3"/>
      <c r="J3" s="149" t="s">
        <v>2</v>
      </c>
      <c r="K3" s="149"/>
      <c r="L3" s="149"/>
      <c r="M3" s="16"/>
      <c r="N3" s="149"/>
      <c r="O3" s="149"/>
    </row>
    <row r="4" spans="1:15">
      <c r="G4" s="4" t="s">
        <v>3</v>
      </c>
      <c r="H4" s="3"/>
      <c r="I4" s="22"/>
      <c r="J4" s="149" t="s">
        <v>4</v>
      </c>
      <c r="K4" s="149"/>
      <c r="L4" s="149"/>
      <c r="M4" s="16"/>
      <c r="N4" s="149"/>
      <c r="O4" s="149"/>
    </row>
    <row r="5" spans="1:15">
      <c r="H5" s="3"/>
      <c r="I5" s="22"/>
      <c r="J5" s="149" t="s">
        <v>5</v>
      </c>
      <c r="K5" s="149"/>
      <c r="L5" s="149"/>
      <c r="M5" s="16"/>
      <c r="N5" s="149"/>
      <c r="O5" s="149"/>
    </row>
    <row r="6" spans="1:15" ht="6" customHeight="1">
      <c r="H6" s="3"/>
      <c r="I6" s="22"/>
      <c r="J6" s="149"/>
      <c r="K6" s="149"/>
      <c r="L6" s="149"/>
      <c r="M6" s="16"/>
      <c r="N6" s="149"/>
      <c r="O6" s="149"/>
    </row>
    <row r="7" spans="1:15" ht="30" customHeight="1">
      <c r="A7" s="458" t="s">
        <v>496</v>
      </c>
      <c r="B7" s="459"/>
      <c r="C7" s="459"/>
      <c r="D7" s="459"/>
      <c r="E7" s="459"/>
      <c r="F7" s="459"/>
      <c r="G7" s="459"/>
      <c r="H7" s="459"/>
      <c r="I7" s="459"/>
      <c r="J7" s="459"/>
      <c r="K7" s="459"/>
      <c r="L7" s="459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460" t="s">
        <v>6</v>
      </c>
      <c r="B9" s="460"/>
      <c r="C9" s="460"/>
      <c r="D9" s="460"/>
      <c r="E9" s="460"/>
      <c r="F9" s="460"/>
      <c r="G9" s="460"/>
      <c r="H9" s="460"/>
      <c r="I9" s="460"/>
      <c r="J9" s="460"/>
      <c r="K9" s="460"/>
      <c r="L9" s="460"/>
      <c r="M9" s="16"/>
    </row>
    <row r="10" spans="1:15">
      <c r="A10" s="461" t="s">
        <v>7</v>
      </c>
      <c r="B10" s="461"/>
      <c r="C10" s="461"/>
      <c r="D10" s="461"/>
      <c r="E10" s="461"/>
      <c r="F10" s="461"/>
      <c r="G10" s="461"/>
      <c r="H10" s="461"/>
      <c r="I10" s="461"/>
      <c r="J10" s="461"/>
      <c r="K10" s="461"/>
      <c r="L10" s="461"/>
      <c r="M10" s="16"/>
    </row>
    <row r="11" spans="1:15" ht="7.5" customHeight="1">
      <c r="A11" s="28"/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6"/>
    </row>
    <row r="12" spans="1:15" ht="15.75" customHeight="1">
      <c r="A12" s="28"/>
      <c r="B12" s="149"/>
      <c r="C12" s="149"/>
      <c r="D12" s="149"/>
      <c r="E12" s="149"/>
      <c r="F12" s="149"/>
      <c r="G12" s="466" t="s">
        <v>8</v>
      </c>
      <c r="H12" s="466"/>
      <c r="I12" s="466"/>
      <c r="J12" s="466"/>
      <c r="K12" s="466"/>
      <c r="L12" s="149"/>
      <c r="M12" s="16"/>
    </row>
    <row r="13" spans="1:15" ht="15.75" customHeight="1">
      <c r="A13" s="467" t="s">
        <v>9</v>
      </c>
      <c r="B13" s="467"/>
      <c r="C13" s="467"/>
      <c r="D13" s="467"/>
      <c r="E13" s="467"/>
      <c r="F13" s="467"/>
      <c r="G13" s="467"/>
      <c r="H13" s="467"/>
      <c r="I13" s="467"/>
      <c r="J13" s="467"/>
      <c r="K13" s="467"/>
      <c r="L13" s="467"/>
      <c r="M13" s="16"/>
    </row>
    <row r="14" spans="1:15" ht="12" customHeight="1">
      <c r="G14" s="468" t="s">
        <v>232</v>
      </c>
      <c r="H14" s="468"/>
      <c r="I14" s="468"/>
      <c r="J14" s="468"/>
      <c r="K14" s="468"/>
      <c r="M14" s="16"/>
    </row>
    <row r="15" spans="1:15">
      <c r="G15" s="469" t="s">
        <v>500</v>
      </c>
      <c r="H15" s="461"/>
      <c r="I15" s="461"/>
      <c r="J15" s="461"/>
      <c r="K15" s="461"/>
    </row>
    <row r="16" spans="1:15" ht="15.75" customHeight="1">
      <c r="B16" s="467" t="s">
        <v>12</v>
      </c>
      <c r="C16" s="467"/>
      <c r="D16" s="467"/>
      <c r="E16" s="467"/>
      <c r="F16" s="467"/>
      <c r="G16" s="467"/>
      <c r="H16" s="467"/>
      <c r="I16" s="467"/>
      <c r="J16" s="467"/>
      <c r="K16" s="467"/>
      <c r="L16" s="467"/>
    </row>
    <row r="17" spans="1:15" ht="7.5" customHeight="1"/>
    <row r="18" spans="1:15">
      <c r="G18" s="470" t="s">
        <v>499</v>
      </c>
      <c r="H18" s="468"/>
      <c r="I18" s="468"/>
      <c r="J18" s="468"/>
      <c r="K18" s="468"/>
    </row>
    <row r="19" spans="1:15">
      <c r="B19" s="22"/>
      <c r="C19" s="22"/>
      <c r="D19" s="22"/>
      <c r="E19" s="472" t="s">
        <v>246</v>
      </c>
      <c r="F19" s="472"/>
      <c r="G19" s="472"/>
      <c r="H19" s="472"/>
      <c r="I19" s="472"/>
      <c r="J19" s="472"/>
      <c r="K19" s="472"/>
      <c r="L19" s="22"/>
    </row>
    <row r="20" spans="1:15" ht="15" customHeight="1">
      <c r="A20" s="473" t="s">
        <v>14</v>
      </c>
      <c r="B20" s="473"/>
      <c r="C20" s="473"/>
      <c r="D20" s="473"/>
      <c r="E20" s="473"/>
      <c r="F20" s="473"/>
      <c r="G20" s="473"/>
      <c r="H20" s="473"/>
      <c r="I20" s="473"/>
      <c r="J20" s="473"/>
      <c r="K20" s="473"/>
      <c r="L20" s="473"/>
      <c r="M20" s="30"/>
    </row>
    <row r="21" spans="1:15">
      <c r="F21" s="36"/>
      <c r="J21" s="5"/>
      <c r="K21" s="13"/>
      <c r="L21" s="6" t="s">
        <v>15</v>
      </c>
      <c r="M21" s="30"/>
    </row>
    <row r="22" spans="1:15">
      <c r="F22" s="36"/>
      <c r="J22" s="31" t="s">
        <v>16</v>
      </c>
      <c r="K22" s="23"/>
      <c r="L22" s="32"/>
      <c r="M22" s="30"/>
    </row>
    <row r="23" spans="1:15">
      <c r="E23" s="149"/>
      <c r="F23" s="153"/>
      <c r="I23" s="34"/>
      <c r="J23" s="34"/>
      <c r="K23" s="35" t="s">
        <v>17</v>
      </c>
      <c r="L23" s="32"/>
      <c r="M23" s="30"/>
    </row>
    <row r="24" spans="1:15">
      <c r="A24" s="439" t="s">
        <v>242</v>
      </c>
      <c r="B24" s="439"/>
      <c r="C24" s="439"/>
      <c r="D24" s="439"/>
      <c r="E24" s="439"/>
      <c r="F24" s="439"/>
      <c r="G24" s="439"/>
      <c r="H24" s="439"/>
      <c r="I24" s="439"/>
      <c r="K24" s="35" t="s">
        <v>18</v>
      </c>
      <c r="L24" s="37" t="s">
        <v>19</v>
      </c>
      <c r="M24" s="30"/>
    </row>
    <row r="25" spans="1:15" ht="29.1" customHeight="1">
      <c r="A25" s="439" t="s">
        <v>245</v>
      </c>
      <c r="B25" s="439"/>
      <c r="C25" s="439"/>
      <c r="D25" s="439"/>
      <c r="E25" s="439"/>
      <c r="F25" s="439"/>
      <c r="G25" s="439"/>
      <c r="H25" s="439"/>
      <c r="I25" s="439"/>
      <c r="J25" s="154" t="s">
        <v>21</v>
      </c>
      <c r="K25" s="113" t="s">
        <v>244</v>
      </c>
      <c r="L25" s="32"/>
      <c r="M25" s="30"/>
    </row>
    <row r="26" spans="1:15">
      <c r="F26" s="36"/>
      <c r="G26" s="39" t="s">
        <v>22</v>
      </c>
      <c r="H26" s="102" t="s">
        <v>231</v>
      </c>
      <c r="I26" s="103"/>
      <c r="J26" s="42"/>
      <c r="K26" s="32"/>
      <c r="L26" s="32"/>
      <c r="M26" s="30"/>
    </row>
    <row r="27" spans="1:15">
      <c r="F27" s="36"/>
      <c r="G27" s="465" t="s">
        <v>23</v>
      </c>
      <c r="H27" s="465"/>
      <c r="I27" s="114" t="s">
        <v>234</v>
      </c>
      <c r="J27" s="43" t="s">
        <v>233</v>
      </c>
      <c r="K27" s="32" t="s">
        <v>233</v>
      </c>
      <c r="L27" s="32" t="s">
        <v>240</v>
      </c>
      <c r="M27" s="30"/>
    </row>
    <row r="28" spans="1:15">
      <c r="A28" s="457" t="s">
        <v>230</v>
      </c>
      <c r="B28" s="457"/>
      <c r="C28" s="457"/>
      <c r="D28" s="457"/>
      <c r="E28" s="457"/>
      <c r="F28" s="457"/>
      <c r="G28" s="457"/>
      <c r="H28" s="457"/>
      <c r="I28" s="457"/>
      <c r="J28" s="44"/>
      <c r="K28" s="44"/>
      <c r="L28" s="45" t="s">
        <v>24</v>
      </c>
      <c r="M28" s="46"/>
    </row>
    <row r="29" spans="1:15" ht="27" customHeight="1">
      <c r="A29" s="441" t="s">
        <v>25</v>
      </c>
      <c r="B29" s="442"/>
      <c r="C29" s="442"/>
      <c r="D29" s="442"/>
      <c r="E29" s="442"/>
      <c r="F29" s="442"/>
      <c r="G29" s="445" t="s">
        <v>26</v>
      </c>
      <c r="H29" s="447" t="s">
        <v>27</v>
      </c>
      <c r="I29" s="449" t="s">
        <v>28</v>
      </c>
      <c r="J29" s="450"/>
      <c r="K29" s="451" t="s">
        <v>29</v>
      </c>
      <c r="L29" s="453" t="s">
        <v>30</v>
      </c>
      <c r="M29" s="46"/>
    </row>
    <row r="30" spans="1:15" ht="58.5" customHeight="1">
      <c r="A30" s="443"/>
      <c r="B30" s="444"/>
      <c r="C30" s="444"/>
      <c r="D30" s="444"/>
      <c r="E30" s="444"/>
      <c r="F30" s="444"/>
      <c r="G30" s="446"/>
      <c r="H30" s="448"/>
      <c r="I30" s="47" t="s">
        <v>31</v>
      </c>
      <c r="J30" s="48" t="s">
        <v>32</v>
      </c>
      <c r="K30" s="452"/>
      <c r="L30" s="454"/>
    </row>
    <row r="31" spans="1:15">
      <c r="A31" s="462" t="s">
        <v>33</v>
      </c>
      <c r="B31" s="463"/>
      <c r="C31" s="463"/>
      <c r="D31" s="463"/>
      <c r="E31" s="463"/>
      <c r="F31" s="464"/>
      <c r="G31" s="7">
        <v>2</v>
      </c>
      <c r="H31" s="8">
        <v>3</v>
      </c>
      <c r="I31" s="9" t="s">
        <v>34</v>
      </c>
      <c r="J31" s="10" t="s">
        <v>35</v>
      </c>
      <c r="K31" s="11">
        <v>6</v>
      </c>
      <c r="L31" s="11">
        <v>7</v>
      </c>
    </row>
    <row r="32" spans="1:15" hidden="1">
      <c r="A32" s="49">
        <v>2</v>
      </c>
      <c r="B32" s="49"/>
      <c r="C32" s="50"/>
      <c r="D32" s="51"/>
      <c r="E32" s="49"/>
      <c r="F32" s="52"/>
      <c r="G32" s="51" t="s">
        <v>36</v>
      </c>
      <c r="H32" s="7">
        <v>1</v>
      </c>
      <c r="I32" s="115">
        <f>SUM(I33+I44+I63+I84+I91+I111+I137+I156+I166)</f>
        <v>0</v>
      </c>
      <c r="J32" s="115">
        <f>SUM(J33+J44+J63+J84+J91+J111+J137+J156+J166)</f>
        <v>0</v>
      </c>
      <c r="K32" s="116">
        <f>SUM(K33+K44+K63+K84+K91+K111+K137+K156+K166)</f>
        <v>0</v>
      </c>
      <c r="L32" s="115">
        <f>SUM(L33+L44+L63+L84+L91+L111+L137+L156+L166)</f>
        <v>0</v>
      </c>
      <c r="M32" s="53"/>
      <c r="N32" s="53"/>
      <c r="O32" s="53"/>
    </row>
    <row r="33" spans="1:13" ht="17.25" hidden="1" customHeight="1">
      <c r="A33" s="49">
        <v>2</v>
      </c>
      <c r="B33" s="54">
        <v>1</v>
      </c>
      <c r="C33" s="55"/>
      <c r="D33" s="56"/>
      <c r="E33" s="57"/>
      <c r="F33" s="58"/>
      <c r="G33" s="59" t="s">
        <v>37</v>
      </c>
      <c r="H33" s="7">
        <v>2</v>
      </c>
      <c r="I33" s="115">
        <f>SUM(I34+I40)</f>
        <v>0</v>
      </c>
      <c r="J33" s="115">
        <f>SUM(J34+J40)</f>
        <v>0</v>
      </c>
      <c r="K33" s="117">
        <f>SUM(K34+K40)</f>
        <v>0</v>
      </c>
      <c r="L33" s="118">
        <f>SUM(L34+L40)</f>
        <v>0</v>
      </c>
      <c r="M33"/>
    </row>
    <row r="34" spans="1:13" hidden="1">
      <c r="A34" s="60">
        <v>2</v>
      </c>
      <c r="B34" s="60">
        <v>1</v>
      </c>
      <c r="C34" s="61">
        <v>1</v>
      </c>
      <c r="D34" s="62"/>
      <c r="E34" s="60"/>
      <c r="F34" s="63"/>
      <c r="G34" s="62" t="s">
        <v>38</v>
      </c>
      <c r="H34" s="7">
        <v>3</v>
      </c>
      <c r="I34" s="115">
        <f>SUM(I35)</f>
        <v>0</v>
      </c>
      <c r="J34" s="115">
        <f>SUM(J35)</f>
        <v>0</v>
      </c>
      <c r="K34" s="116">
        <f>SUM(K35)</f>
        <v>0</v>
      </c>
      <c r="L34" s="115">
        <f>SUM(L35)</f>
        <v>0</v>
      </c>
    </row>
    <row r="35" spans="1:13" hidden="1">
      <c r="A35" s="64">
        <v>2</v>
      </c>
      <c r="B35" s="60">
        <v>1</v>
      </c>
      <c r="C35" s="61">
        <v>1</v>
      </c>
      <c r="D35" s="62">
        <v>1</v>
      </c>
      <c r="E35" s="60"/>
      <c r="F35" s="63"/>
      <c r="G35" s="62" t="s">
        <v>38</v>
      </c>
      <c r="H35" s="7">
        <v>4</v>
      </c>
      <c r="I35" s="115">
        <f>SUM(I36+I38)</f>
        <v>0</v>
      </c>
      <c r="J35" s="115">
        <f t="shared" ref="J35:L36" si="0">SUM(J36)</f>
        <v>0</v>
      </c>
      <c r="K35" s="115">
        <f t="shared" si="0"/>
        <v>0</v>
      </c>
      <c r="L35" s="115">
        <f t="shared" si="0"/>
        <v>0</v>
      </c>
    </row>
    <row r="36" spans="1:13" hidden="1">
      <c r="A36" s="64">
        <v>2</v>
      </c>
      <c r="B36" s="60">
        <v>1</v>
      </c>
      <c r="C36" s="61">
        <v>1</v>
      </c>
      <c r="D36" s="62">
        <v>1</v>
      </c>
      <c r="E36" s="60">
        <v>1</v>
      </c>
      <c r="F36" s="63"/>
      <c r="G36" s="62" t="s">
        <v>39</v>
      </c>
      <c r="H36" s="7">
        <v>5</v>
      </c>
      <c r="I36" s="116">
        <f>SUM(I37)</f>
        <v>0</v>
      </c>
      <c r="J36" s="116">
        <f t="shared" si="0"/>
        <v>0</v>
      </c>
      <c r="K36" s="116">
        <f t="shared" si="0"/>
        <v>0</v>
      </c>
      <c r="L36" s="116">
        <f t="shared" si="0"/>
        <v>0</v>
      </c>
    </row>
    <row r="37" spans="1:13" hidden="1">
      <c r="A37" s="64">
        <v>2</v>
      </c>
      <c r="B37" s="60">
        <v>1</v>
      </c>
      <c r="C37" s="61">
        <v>1</v>
      </c>
      <c r="D37" s="62">
        <v>1</v>
      </c>
      <c r="E37" s="60">
        <v>1</v>
      </c>
      <c r="F37" s="63">
        <v>1</v>
      </c>
      <c r="G37" s="62" t="s">
        <v>39</v>
      </c>
      <c r="H37" s="7">
        <v>6</v>
      </c>
      <c r="I37" s="119">
        <v>0</v>
      </c>
      <c r="J37" s="120">
        <v>0</v>
      </c>
      <c r="K37" s="120">
        <v>0</v>
      </c>
      <c r="L37" s="120">
        <v>0</v>
      </c>
    </row>
    <row r="38" spans="1:13" hidden="1">
      <c r="A38" s="64">
        <v>2</v>
      </c>
      <c r="B38" s="60">
        <v>1</v>
      </c>
      <c r="C38" s="61">
        <v>1</v>
      </c>
      <c r="D38" s="62">
        <v>1</v>
      </c>
      <c r="E38" s="60">
        <v>2</v>
      </c>
      <c r="F38" s="63"/>
      <c r="G38" s="62" t="s">
        <v>40</v>
      </c>
      <c r="H38" s="7">
        <v>7</v>
      </c>
      <c r="I38" s="116">
        <f>I39</f>
        <v>0</v>
      </c>
      <c r="J38" s="116">
        <f>J39</f>
        <v>0</v>
      </c>
      <c r="K38" s="116">
        <f>K39</f>
        <v>0</v>
      </c>
      <c r="L38" s="116">
        <f>L39</f>
        <v>0</v>
      </c>
    </row>
    <row r="39" spans="1:13" hidden="1">
      <c r="A39" s="64">
        <v>2</v>
      </c>
      <c r="B39" s="60">
        <v>1</v>
      </c>
      <c r="C39" s="61">
        <v>1</v>
      </c>
      <c r="D39" s="62">
        <v>1</v>
      </c>
      <c r="E39" s="60">
        <v>2</v>
      </c>
      <c r="F39" s="63">
        <v>1</v>
      </c>
      <c r="G39" s="62" t="s">
        <v>40</v>
      </c>
      <c r="H39" s="7">
        <v>8</v>
      </c>
      <c r="I39" s="120">
        <v>0</v>
      </c>
      <c r="J39" s="121">
        <v>0</v>
      </c>
      <c r="K39" s="120">
        <v>0</v>
      </c>
      <c r="L39" s="121">
        <v>0</v>
      </c>
    </row>
    <row r="40" spans="1:13" hidden="1">
      <c r="A40" s="64">
        <v>2</v>
      </c>
      <c r="B40" s="60">
        <v>1</v>
      </c>
      <c r="C40" s="61">
        <v>2</v>
      </c>
      <c r="D40" s="62"/>
      <c r="E40" s="60"/>
      <c r="F40" s="63"/>
      <c r="G40" s="62" t="s">
        <v>41</v>
      </c>
      <c r="H40" s="7">
        <v>9</v>
      </c>
      <c r="I40" s="116">
        <f t="shared" ref="I40:L42" si="1">I41</f>
        <v>0</v>
      </c>
      <c r="J40" s="115">
        <f t="shared" si="1"/>
        <v>0</v>
      </c>
      <c r="K40" s="116">
        <f t="shared" si="1"/>
        <v>0</v>
      </c>
      <c r="L40" s="115">
        <f t="shared" si="1"/>
        <v>0</v>
      </c>
    </row>
    <row r="41" spans="1:13" hidden="1">
      <c r="A41" s="64">
        <v>2</v>
      </c>
      <c r="B41" s="60">
        <v>1</v>
      </c>
      <c r="C41" s="61">
        <v>2</v>
      </c>
      <c r="D41" s="62">
        <v>1</v>
      </c>
      <c r="E41" s="60"/>
      <c r="F41" s="63"/>
      <c r="G41" s="62" t="s">
        <v>41</v>
      </c>
      <c r="H41" s="7">
        <v>10</v>
      </c>
      <c r="I41" s="116">
        <f t="shared" si="1"/>
        <v>0</v>
      </c>
      <c r="J41" s="115">
        <f t="shared" si="1"/>
        <v>0</v>
      </c>
      <c r="K41" s="115">
        <f t="shared" si="1"/>
        <v>0</v>
      </c>
      <c r="L41" s="115">
        <f t="shared" si="1"/>
        <v>0</v>
      </c>
    </row>
    <row r="42" spans="1:13" hidden="1">
      <c r="A42" s="64">
        <v>2</v>
      </c>
      <c r="B42" s="60">
        <v>1</v>
      </c>
      <c r="C42" s="61">
        <v>2</v>
      </c>
      <c r="D42" s="62">
        <v>1</v>
      </c>
      <c r="E42" s="60">
        <v>1</v>
      </c>
      <c r="F42" s="63"/>
      <c r="G42" s="62" t="s">
        <v>41</v>
      </c>
      <c r="H42" s="7">
        <v>11</v>
      </c>
      <c r="I42" s="115">
        <f t="shared" si="1"/>
        <v>0</v>
      </c>
      <c r="J42" s="115">
        <f t="shared" si="1"/>
        <v>0</v>
      </c>
      <c r="K42" s="115">
        <f t="shared" si="1"/>
        <v>0</v>
      </c>
      <c r="L42" s="115">
        <f t="shared" si="1"/>
        <v>0</v>
      </c>
    </row>
    <row r="43" spans="1:13" hidden="1">
      <c r="A43" s="64">
        <v>2</v>
      </c>
      <c r="B43" s="60">
        <v>1</v>
      </c>
      <c r="C43" s="61">
        <v>2</v>
      </c>
      <c r="D43" s="62">
        <v>1</v>
      </c>
      <c r="E43" s="60">
        <v>1</v>
      </c>
      <c r="F43" s="63">
        <v>1</v>
      </c>
      <c r="G43" s="62" t="s">
        <v>41</v>
      </c>
      <c r="H43" s="7">
        <v>12</v>
      </c>
      <c r="I43" s="121">
        <v>0</v>
      </c>
      <c r="J43" s="120">
        <v>0</v>
      </c>
      <c r="K43" s="120">
        <v>0</v>
      </c>
      <c r="L43" s="120">
        <v>0</v>
      </c>
    </row>
    <row r="44" spans="1:13" hidden="1">
      <c r="A44" s="65">
        <v>2</v>
      </c>
      <c r="B44" s="66">
        <v>2</v>
      </c>
      <c r="C44" s="55"/>
      <c r="D44" s="56"/>
      <c r="E44" s="57"/>
      <c r="F44" s="58"/>
      <c r="G44" s="59" t="s">
        <v>42</v>
      </c>
      <c r="H44" s="7">
        <v>13</v>
      </c>
      <c r="I44" s="122">
        <f t="shared" ref="I44:L46" si="2">I45</f>
        <v>0</v>
      </c>
      <c r="J44" s="123">
        <f t="shared" si="2"/>
        <v>0</v>
      </c>
      <c r="K44" s="122">
        <f t="shared" si="2"/>
        <v>0</v>
      </c>
      <c r="L44" s="122">
        <f t="shared" si="2"/>
        <v>0</v>
      </c>
    </row>
    <row r="45" spans="1:13" hidden="1">
      <c r="A45" s="64">
        <v>2</v>
      </c>
      <c r="B45" s="60">
        <v>2</v>
      </c>
      <c r="C45" s="61">
        <v>1</v>
      </c>
      <c r="D45" s="62"/>
      <c r="E45" s="60"/>
      <c r="F45" s="63"/>
      <c r="G45" s="56" t="s">
        <v>42</v>
      </c>
      <c r="H45" s="7">
        <v>14</v>
      </c>
      <c r="I45" s="115">
        <f t="shared" si="2"/>
        <v>0</v>
      </c>
      <c r="J45" s="116">
        <f t="shared" si="2"/>
        <v>0</v>
      </c>
      <c r="K45" s="115">
        <f t="shared" si="2"/>
        <v>0</v>
      </c>
      <c r="L45" s="116">
        <f t="shared" si="2"/>
        <v>0</v>
      </c>
    </row>
    <row r="46" spans="1:13" hidden="1">
      <c r="A46" s="64">
        <v>2</v>
      </c>
      <c r="B46" s="60">
        <v>2</v>
      </c>
      <c r="C46" s="61">
        <v>1</v>
      </c>
      <c r="D46" s="62">
        <v>1</v>
      </c>
      <c r="E46" s="60"/>
      <c r="F46" s="63"/>
      <c r="G46" s="56" t="s">
        <v>42</v>
      </c>
      <c r="H46" s="7">
        <v>15</v>
      </c>
      <c r="I46" s="115">
        <f t="shared" si="2"/>
        <v>0</v>
      </c>
      <c r="J46" s="116">
        <f t="shared" si="2"/>
        <v>0</v>
      </c>
      <c r="K46" s="118">
        <f t="shared" si="2"/>
        <v>0</v>
      </c>
      <c r="L46" s="118">
        <f t="shared" si="2"/>
        <v>0</v>
      </c>
    </row>
    <row r="47" spans="1:13" hidden="1">
      <c r="A47" s="67">
        <v>2</v>
      </c>
      <c r="B47" s="68">
        <v>2</v>
      </c>
      <c r="C47" s="69">
        <v>1</v>
      </c>
      <c r="D47" s="70">
        <v>1</v>
      </c>
      <c r="E47" s="68">
        <v>1</v>
      </c>
      <c r="F47" s="71"/>
      <c r="G47" s="56" t="s">
        <v>42</v>
      </c>
      <c r="H47" s="7">
        <v>16</v>
      </c>
      <c r="I47" s="124">
        <f>SUM(I48:I62)</f>
        <v>0</v>
      </c>
      <c r="J47" s="124">
        <f>SUM(J48:J62)</f>
        <v>0</v>
      </c>
      <c r="K47" s="125">
        <f>SUM(K48:K62)</f>
        <v>0</v>
      </c>
      <c r="L47" s="125">
        <f>SUM(L48:L62)</f>
        <v>0</v>
      </c>
    </row>
    <row r="48" spans="1:13" hidden="1">
      <c r="A48" s="64">
        <v>2</v>
      </c>
      <c r="B48" s="60">
        <v>2</v>
      </c>
      <c r="C48" s="61">
        <v>1</v>
      </c>
      <c r="D48" s="62">
        <v>1</v>
      </c>
      <c r="E48" s="60">
        <v>1</v>
      </c>
      <c r="F48" s="72">
        <v>1</v>
      </c>
      <c r="G48" s="62" t="s">
        <v>43</v>
      </c>
      <c r="H48" s="7">
        <v>17</v>
      </c>
      <c r="I48" s="120">
        <v>0</v>
      </c>
      <c r="J48" s="120">
        <v>0</v>
      </c>
      <c r="K48" s="120">
        <v>0</v>
      </c>
      <c r="L48" s="120">
        <v>0</v>
      </c>
    </row>
    <row r="49" spans="1:13" ht="25.5" hidden="1" customHeight="1">
      <c r="A49" s="64">
        <v>2</v>
      </c>
      <c r="B49" s="60">
        <v>2</v>
      </c>
      <c r="C49" s="61">
        <v>1</v>
      </c>
      <c r="D49" s="62">
        <v>1</v>
      </c>
      <c r="E49" s="60">
        <v>1</v>
      </c>
      <c r="F49" s="63">
        <v>2</v>
      </c>
      <c r="G49" s="62" t="s">
        <v>44</v>
      </c>
      <c r="H49" s="7">
        <v>18</v>
      </c>
      <c r="I49" s="120">
        <v>0</v>
      </c>
      <c r="J49" s="120">
        <v>0</v>
      </c>
      <c r="K49" s="120">
        <v>0</v>
      </c>
      <c r="L49" s="120">
        <v>0</v>
      </c>
      <c r="M49"/>
    </row>
    <row r="50" spans="1:13" ht="25.5" hidden="1" customHeight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63">
        <v>5</v>
      </c>
      <c r="G50" s="62" t="s">
        <v>45</v>
      </c>
      <c r="H50" s="7">
        <v>19</v>
      </c>
      <c r="I50" s="120">
        <v>0</v>
      </c>
      <c r="J50" s="120">
        <v>0</v>
      </c>
      <c r="K50" s="120">
        <v>0</v>
      </c>
      <c r="L50" s="120">
        <v>0</v>
      </c>
      <c r="M50"/>
    </row>
    <row r="51" spans="1:13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6</v>
      </c>
      <c r="G51" s="62" t="s">
        <v>46</v>
      </c>
      <c r="H51" s="7">
        <v>20</v>
      </c>
      <c r="I51" s="120">
        <v>0</v>
      </c>
      <c r="J51" s="120">
        <v>0</v>
      </c>
      <c r="K51" s="120">
        <v>0</v>
      </c>
      <c r="L51" s="120">
        <v>0</v>
      </c>
      <c r="M51"/>
    </row>
    <row r="52" spans="1:13" ht="25.5" hidden="1" customHeight="1">
      <c r="A52" s="73">
        <v>2</v>
      </c>
      <c r="B52" s="57">
        <v>2</v>
      </c>
      <c r="C52" s="55">
        <v>1</v>
      </c>
      <c r="D52" s="56">
        <v>1</v>
      </c>
      <c r="E52" s="57">
        <v>1</v>
      </c>
      <c r="F52" s="58">
        <v>7</v>
      </c>
      <c r="G52" s="56" t="s">
        <v>47</v>
      </c>
      <c r="H52" s="7">
        <v>21</v>
      </c>
      <c r="I52" s="120">
        <v>0</v>
      </c>
      <c r="J52" s="120">
        <v>0</v>
      </c>
      <c r="K52" s="120">
        <v>0</v>
      </c>
      <c r="L52" s="120">
        <v>0</v>
      </c>
      <c r="M52"/>
    </row>
    <row r="53" spans="1:13" hidden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11</v>
      </c>
      <c r="G53" s="62" t="s">
        <v>48</v>
      </c>
      <c r="H53" s="7">
        <v>22</v>
      </c>
      <c r="I53" s="121">
        <v>0</v>
      </c>
      <c r="J53" s="120">
        <v>0</v>
      </c>
      <c r="K53" s="120">
        <v>0</v>
      </c>
      <c r="L53" s="120">
        <v>0</v>
      </c>
    </row>
    <row r="54" spans="1:13" ht="25.5" hidden="1" customHeight="1">
      <c r="A54" s="67">
        <v>2</v>
      </c>
      <c r="B54" s="74">
        <v>2</v>
      </c>
      <c r="C54" s="75">
        <v>1</v>
      </c>
      <c r="D54" s="75">
        <v>1</v>
      </c>
      <c r="E54" s="75">
        <v>1</v>
      </c>
      <c r="F54" s="76">
        <v>12</v>
      </c>
      <c r="G54" s="77" t="s">
        <v>49</v>
      </c>
      <c r="H54" s="7">
        <v>23</v>
      </c>
      <c r="I54" s="126">
        <v>0</v>
      </c>
      <c r="J54" s="120">
        <v>0</v>
      </c>
      <c r="K54" s="120">
        <v>0</v>
      </c>
      <c r="L54" s="120">
        <v>0</v>
      </c>
      <c r="M54"/>
    </row>
    <row r="55" spans="1:13" ht="25.5" hidden="1" customHeight="1">
      <c r="A55" s="64">
        <v>2</v>
      </c>
      <c r="B55" s="60">
        <v>2</v>
      </c>
      <c r="C55" s="61">
        <v>1</v>
      </c>
      <c r="D55" s="61">
        <v>1</v>
      </c>
      <c r="E55" s="61">
        <v>1</v>
      </c>
      <c r="F55" s="63">
        <v>14</v>
      </c>
      <c r="G55" s="78" t="s">
        <v>50</v>
      </c>
      <c r="H55" s="7">
        <v>24</v>
      </c>
      <c r="I55" s="121">
        <v>0</v>
      </c>
      <c r="J55" s="121">
        <v>0</v>
      </c>
      <c r="K55" s="121">
        <v>0</v>
      </c>
      <c r="L55" s="121">
        <v>0</v>
      </c>
      <c r="M55"/>
    </row>
    <row r="56" spans="1:13" ht="25.5" hidden="1" customHeight="1">
      <c r="A56" s="64">
        <v>2</v>
      </c>
      <c r="B56" s="60">
        <v>2</v>
      </c>
      <c r="C56" s="61">
        <v>1</v>
      </c>
      <c r="D56" s="61">
        <v>1</v>
      </c>
      <c r="E56" s="61">
        <v>1</v>
      </c>
      <c r="F56" s="63">
        <v>15</v>
      </c>
      <c r="G56" s="62" t="s">
        <v>51</v>
      </c>
      <c r="H56" s="7">
        <v>25</v>
      </c>
      <c r="I56" s="121">
        <v>0</v>
      </c>
      <c r="J56" s="120">
        <v>0</v>
      </c>
      <c r="K56" s="120">
        <v>0</v>
      </c>
      <c r="L56" s="120">
        <v>0</v>
      </c>
      <c r="M56"/>
    </row>
    <row r="57" spans="1:13" hidden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16</v>
      </c>
      <c r="G57" s="62" t="s">
        <v>52</v>
      </c>
      <c r="H57" s="7">
        <v>26</v>
      </c>
      <c r="I57" s="121">
        <v>0</v>
      </c>
      <c r="J57" s="120">
        <v>0</v>
      </c>
      <c r="K57" s="120">
        <v>0</v>
      </c>
      <c r="L57" s="120">
        <v>0</v>
      </c>
    </row>
    <row r="58" spans="1:13" ht="25.5" hidden="1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17</v>
      </c>
      <c r="G58" s="62" t="s">
        <v>53</v>
      </c>
      <c r="H58" s="7">
        <v>27</v>
      </c>
      <c r="I58" s="121">
        <v>0</v>
      </c>
      <c r="J58" s="121">
        <v>0</v>
      </c>
      <c r="K58" s="121">
        <v>0</v>
      </c>
      <c r="L58" s="121">
        <v>0</v>
      </c>
      <c r="M58"/>
    </row>
    <row r="59" spans="1:13" hidden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20</v>
      </c>
      <c r="G59" s="62" t="s">
        <v>54</v>
      </c>
      <c r="H59" s="7">
        <v>28</v>
      </c>
      <c r="I59" s="121">
        <v>0</v>
      </c>
      <c r="J59" s="120">
        <v>0</v>
      </c>
      <c r="K59" s="120">
        <v>0</v>
      </c>
      <c r="L59" s="120">
        <v>0</v>
      </c>
    </row>
    <row r="60" spans="1:13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21</v>
      </c>
      <c r="G60" s="62" t="s">
        <v>55</v>
      </c>
      <c r="H60" s="7">
        <v>29</v>
      </c>
      <c r="I60" s="121">
        <v>0</v>
      </c>
      <c r="J60" s="120">
        <v>0</v>
      </c>
      <c r="K60" s="120">
        <v>0</v>
      </c>
      <c r="L60" s="120">
        <v>0</v>
      </c>
      <c r="M60"/>
    </row>
    <row r="61" spans="1:13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22</v>
      </c>
      <c r="G61" s="62" t="s">
        <v>56</v>
      </c>
      <c r="H61" s="7">
        <v>30</v>
      </c>
      <c r="I61" s="121">
        <v>0</v>
      </c>
      <c r="J61" s="120">
        <v>0</v>
      </c>
      <c r="K61" s="120">
        <v>0</v>
      </c>
      <c r="L61" s="120">
        <v>0</v>
      </c>
    </row>
    <row r="62" spans="1:13" hidden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30</v>
      </c>
      <c r="G62" s="62" t="s">
        <v>57</v>
      </c>
      <c r="H62" s="7">
        <v>31</v>
      </c>
      <c r="I62" s="121">
        <v>0</v>
      </c>
      <c r="J62" s="120">
        <v>0</v>
      </c>
      <c r="K62" s="120">
        <v>0</v>
      </c>
      <c r="L62" s="120">
        <v>0</v>
      </c>
    </row>
    <row r="63" spans="1:13" hidden="1">
      <c r="A63" s="79">
        <v>2</v>
      </c>
      <c r="B63" s="80">
        <v>3</v>
      </c>
      <c r="C63" s="54"/>
      <c r="D63" s="55"/>
      <c r="E63" s="55"/>
      <c r="F63" s="58"/>
      <c r="G63" s="81" t="s">
        <v>58</v>
      </c>
      <c r="H63" s="7">
        <v>32</v>
      </c>
      <c r="I63" s="122">
        <f>I64+I80</f>
        <v>0</v>
      </c>
      <c r="J63" s="122">
        <f>J64+J80</f>
        <v>0</v>
      </c>
      <c r="K63" s="122">
        <f>K64+K80</f>
        <v>0</v>
      </c>
      <c r="L63" s="122">
        <f>L64+L80</f>
        <v>0</v>
      </c>
    </row>
    <row r="64" spans="1:13" hidden="1">
      <c r="A64" s="64">
        <v>2</v>
      </c>
      <c r="B64" s="60">
        <v>3</v>
      </c>
      <c r="C64" s="61">
        <v>1</v>
      </c>
      <c r="D64" s="61"/>
      <c r="E64" s="61"/>
      <c r="F64" s="63"/>
      <c r="G64" s="62" t="s">
        <v>59</v>
      </c>
      <c r="H64" s="7">
        <v>33</v>
      </c>
      <c r="I64" s="115">
        <f>SUM(I65+I70+I75)</f>
        <v>0</v>
      </c>
      <c r="J64" s="127">
        <f>SUM(J65+J70+J75)</f>
        <v>0</v>
      </c>
      <c r="K64" s="116">
        <f>SUM(K65+K70+K75)</f>
        <v>0</v>
      </c>
      <c r="L64" s="115">
        <f>SUM(L65+L70+L75)</f>
        <v>0</v>
      </c>
    </row>
    <row r="65" spans="1:15" hidden="1">
      <c r="A65" s="64">
        <v>2</v>
      </c>
      <c r="B65" s="60">
        <v>3</v>
      </c>
      <c r="C65" s="61">
        <v>1</v>
      </c>
      <c r="D65" s="61">
        <v>1</v>
      </c>
      <c r="E65" s="61"/>
      <c r="F65" s="63"/>
      <c r="G65" s="62" t="s">
        <v>60</v>
      </c>
      <c r="H65" s="7">
        <v>34</v>
      </c>
      <c r="I65" s="115">
        <f>I66</f>
        <v>0</v>
      </c>
      <c r="J65" s="127">
        <f>J66</f>
        <v>0</v>
      </c>
      <c r="K65" s="116">
        <f>K66</f>
        <v>0</v>
      </c>
      <c r="L65" s="115">
        <f>L66</f>
        <v>0</v>
      </c>
    </row>
    <row r="66" spans="1:15" hidden="1">
      <c r="A66" s="64">
        <v>2</v>
      </c>
      <c r="B66" s="60">
        <v>3</v>
      </c>
      <c r="C66" s="61">
        <v>1</v>
      </c>
      <c r="D66" s="61">
        <v>1</v>
      </c>
      <c r="E66" s="61">
        <v>1</v>
      </c>
      <c r="F66" s="63"/>
      <c r="G66" s="62" t="s">
        <v>60</v>
      </c>
      <c r="H66" s="7">
        <v>35</v>
      </c>
      <c r="I66" s="115">
        <f>SUM(I67:I69)</f>
        <v>0</v>
      </c>
      <c r="J66" s="127">
        <f>SUM(J67:J69)</f>
        <v>0</v>
      </c>
      <c r="K66" s="116">
        <f>SUM(K67:K69)</f>
        <v>0</v>
      </c>
      <c r="L66" s="115">
        <f>SUM(L67:L69)</f>
        <v>0</v>
      </c>
    </row>
    <row r="67" spans="1:15" ht="25.5" hidden="1" customHeight="1">
      <c r="A67" s="64">
        <v>2</v>
      </c>
      <c r="B67" s="60">
        <v>3</v>
      </c>
      <c r="C67" s="61">
        <v>1</v>
      </c>
      <c r="D67" s="61">
        <v>1</v>
      </c>
      <c r="E67" s="61">
        <v>1</v>
      </c>
      <c r="F67" s="63">
        <v>1</v>
      </c>
      <c r="G67" s="62" t="s">
        <v>61</v>
      </c>
      <c r="H67" s="7">
        <v>36</v>
      </c>
      <c r="I67" s="121">
        <v>0</v>
      </c>
      <c r="J67" s="121">
        <v>0</v>
      </c>
      <c r="K67" s="121">
        <v>0</v>
      </c>
      <c r="L67" s="121">
        <v>0</v>
      </c>
      <c r="M67" s="82"/>
      <c r="N67" s="82"/>
      <c r="O67" s="82"/>
    </row>
    <row r="68" spans="1:15" ht="25.5" hidden="1" customHeight="1">
      <c r="A68" s="64">
        <v>2</v>
      </c>
      <c r="B68" s="57">
        <v>3</v>
      </c>
      <c r="C68" s="55">
        <v>1</v>
      </c>
      <c r="D68" s="55">
        <v>1</v>
      </c>
      <c r="E68" s="55">
        <v>1</v>
      </c>
      <c r="F68" s="58">
        <v>2</v>
      </c>
      <c r="G68" s="56" t="s">
        <v>62</v>
      </c>
      <c r="H68" s="7">
        <v>37</v>
      </c>
      <c r="I68" s="119">
        <v>0</v>
      </c>
      <c r="J68" s="119">
        <v>0</v>
      </c>
      <c r="K68" s="119">
        <v>0</v>
      </c>
      <c r="L68" s="119">
        <v>0</v>
      </c>
      <c r="M68"/>
    </row>
    <row r="69" spans="1:15" hidden="1">
      <c r="A69" s="60">
        <v>2</v>
      </c>
      <c r="B69" s="61">
        <v>3</v>
      </c>
      <c r="C69" s="61">
        <v>1</v>
      </c>
      <c r="D69" s="61">
        <v>1</v>
      </c>
      <c r="E69" s="61">
        <v>1</v>
      </c>
      <c r="F69" s="63">
        <v>3</v>
      </c>
      <c r="G69" s="62" t="s">
        <v>63</v>
      </c>
      <c r="H69" s="7">
        <v>38</v>
      </c>
      <c r="I69" s="121">
        <v>0</v>
      </c>
      <c r="J69" s="121">
        <v>0</v>
      </c>
      <c r="K69" s="121">
        <v>0</v>
      </c>
      <c r="L69" s="121">
        <v>0</v>
      </c>
    </row>
    <row r="70" spans="1:15" ht="25.5" hidden="1" customHeight="1">
      <c r="A70" s="57">
        <v>2</v>
      </c>
      <c r="B70" s="55">
        <v>3</v>
      </c>
      <c r="C70" s="55">
        <v>1</v>
      </c>
      <c r="D70" s="55">
        <v>2</v>
      </c>
      <c r="E70" s="55"/>
      <c r="F70" s="58"/>
      <c r="G70" s="56" t="s">
        <v>64</v>
      </c>
      <c r="H70" s="7">
        <v>39</v>
      </c>
      <c r="I70" s="122">
        <f>I71</f>
        <v>0</v>
      </c>
      <c r="J70" s="128">
        <f>J71</f>
        <v>0</v>
      </c>
      <c r="K70" s="123">
        <f>K71</f>
        <v>0</v>
      </c>
      <c r="L70" s="123">
        <f>L71</f>
        <v>0</v>
      </c>
      <c r="M70"/>
    </row>
    <row r="71" spans="1:15" ht="25.5" hidden="1" customHeight="1">
      <c r="A71" s="68">
        <v>2</v>
      </c>
      <c r="B71" s="69">
        <v>3</v>
      </c>
      <c r="C71" s="69">
        <v>1</v>
      </c>
      <c r="D71" s="69">
        <v>2</v>
      </c>
      <c r="E71" s="69">
        <v>1</v>
      </c>
      <c r="F71" s="71"/>
      <c r="G71" s="56" t="s">
        <v>64</v>
      </c>
      <c r="H71" s="7">
        <v>40</v>
      </c>
      <c r="I71" s="118">
        <f>SUM(I72:I74)</f>
        <v>0</v>
      </c>
      <c r="J71" s="129">
        <f>SUM(J72:J74)</f>
        <v>0</v>
      </c>
      <c r="K71" s="117">
        <f>SUM(K72:K74)</f>
        <v>0</v>
      </c>
      <c r="L71" s="116">
        <f>SUM(L72:L74)</f>
        <v>0</v>
      </c>
      <c r="M71"/>
    </row>
    <row r="72" spans="1:15" ht="25.5" hidden="1" customHeight="1">
      <c r="A72" s="60">
        <v>2</v>
      </c>
      <c r="B72" s="61">
        <v>3</v>
      </c>
      <c r="C72" s="61">
        <v>1</v>
      </c>
      <c r="D72" s="61">
        <v>2</v>
      </c>
      <c r="E72" s="61">
        <v>1</v>
      </c>
      <c r="F72" s="63">
        <v>1</v>
      </c>
      <c r="G72" s="64" t="s">
        <v>61</v>
      </c>
      <c r="H72" s="7">
        <v>41</v>
      </c>
      <c r="I72" s="121">
        <v>0</v>
      </c>
      <c r="J72" s="121">
        <v>0</v>
      </c>
      <c r="K72" s="121">
        <v>0</v>
      </c>
      <c r="L72" s="121">
        <v>0</v>
      </c>
      <c r="M72" s="82"/>
      <c r="N72" s="82"/>
      <c r="O72" s="82"/>
    </row>
    <row r="73" spans="1:15" ht="25.5" hidden="1" customHeight="1">
      <c r="A73" s="60">
        <v>2</v>
      </c>
      <c r="B73" s="61">
        <v>3</v>
      </c>
      <c r="C73" s="61">
        <v>1</v>
      </c>
      <c r="D73" s="61">
        <v>2</v>
      </c>
      <c r="E73" s="61">
        <v>1</v>
      </c>
      <c r="F73" s="63">
        <v>2</v>
      </c>
      <c r="G73" s="64" t="s">
        <v>62</v>
      </c>
      <c r="H73" s="7">
        <v>42</v>
      </c>
      <c r="I73" s="121">
        <v>0</v>
      </c>
      <c r="J73" s="121">
        <v>0</v>
      </c>
      <c r="K73" s="121">
        <v>0</v>
      </c>
      <c r="L73" s="121">
        <v>0</v>
      </c>
      <c r="M73"/>
    </row>
    <row r="74" spans="1:15" hidden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3</v>
      </c>
      <c r="G74" s="64" t="s">
        <v>63</v>
      </c>
      <c r="H74" s="7">
        <v>43</v>
      </c>
      <c r="I74" s="121">
        <v>0</v>
      </c>
      <c r="J74" s="121">
        <v>0</v>
      </c>
      <c r="K74" s="121">
        <v>0</v>
      </c>
      <c r="L74" s="121">
        <v>0</v>
      </c>
    </row>
    <row r="75" spans="1:15" ht="25.5" hidden="1" customHeight="1">
      <c r="A75" s="60">
        <v>2</v>
      </c>
      <c r="B75" s="61">
        <v>3</v>
      </c>
      <c r="C75" s="61">
        <v>1</v>
      </c>
      <c r="D75" s="61">
        <v>3</v>
      </c>
      <c r="E75" s="61"/>
      <c r="F75" s="63"/>
      <c r="G75" s="64" t="s">
        <v>65</v>
      </c>
      <c r="H75" s="7">
        <v>44</v>
      </c>
      <c r="I75" s="115">
        <f>I76</f>
        <v>0</v>
      </c>
      <c r="J75" s="127">
        <f>J76</f>
        <v>0</v>
      </c>
      <c r="K75" s="116">
        <f>K76</f>
        <v>0</v>
      </c>
      <c r="L75" s="116">
        <f>L76</f>
        <v>0</v>
      </c>
      <c r="M75"/>
    </row>
    <row r="76" spans="1:15" ht="25.5" hidden="1" customHeight="1">
      <c r="A76" s="60">
        <v>2</v>
      </c>
      <c r="B76" s="61">
        <v>3</v>
      </c>
      <c r="C76" s="61">
        <v>1</v>
      </c>
      <c r="D76" s="61">
        <v>3</v>
      </c>
      <c r="E76" s="61">
        <v>1</v>
      </c>
      <c r="F76" s="63"/>
      <c r="G76" s="64" t="s">
        <v>66</v>
      </c>
      <c r="H76" s="7">
        <v>45</v>
      </c>
      <c r="I76" s="115">
        <f>SUM(I77:I79)</f>
        <v>0</v>
      </c>
      <c r="J76" s="127">
        <f>SUM(J77:J79)</f>
        <v>0</v>
      </c>
      <c r="K76" s="116">
        <f>SUM(K77:K79)</f>
        <v>0</v>
      </c>
      <c r="L76" s="116">
        <f>SUM(L77:L79)</f>
        <v>0</v>
      </c>
      <c r="M76"/>
    </row>
    <row r="77" spans="1:15" hidden="1">
      <c r="A77" s="57">
        <v>2</v>
      </c>
      <c r="B77" s="55">
        <v>3</v>
      </c>
      <c r="C77" s="55">
        <v>1</v>
      </c>
      <c r="D77" s="55">
        <v>3</v>
      </c>
      <c r="E77" s="55">
        <v>1</v>
      </c>
      <c r="F77" s="58">
        <v>1</v>
      </c>
      <c r="G77" s="73" t="s">
        <v>67</v>
      </c>
      <c r="H77" s="7">
        <v>46</v>
      </c>
      <c r="I77" s="119">
        <v>0</v>
      </c>
      <c r="J77" s="119">
        <v>0</v>
      </c>
      <c r="K77" s="119">
        <v>0</v>
      </c>
      <c r="L77" s="119">
        <v>0</v>
      </c>
    </row>
    <row r="78" spans="1:15" hidden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>
        <v>2</v>
      </c>
      <c r="G78" s="64" t="s">
        <v>68</v>
      </c>
      <c r="H78" s="7">
        <v>47</v>
      </c>
      <c r="I78" s="121">
        <v>0</v>
      </c>
      <c r="J78" s="121">
        <v>0</v>
      </c>
      <c r="K78" s="121">
        <v>0</v>
      </c>
      <c r="L78" s="121">
        <v>0</v>
      </c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3</v>
      </c>
      <c r="G79" s="73" t="s">
        <v>69</v>
      </c>
      <c r="H79" s="7">
        <v>48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57">
        <v>2</v>
      </c>
      <c r="B80" s="55">
        <v>3</v>
      </c>
      <c r="C80" s="55">
        <v>2</v>
      </c>
      <c r="D80" s="55"/>
      <c r="E80" s="55"/>
      <c r="F80" s="58"/>
      <c r="G80" s="73" t="s">
        <v>70</v>
      </c>
      <c r="H80" s="7">
        <v>49</v>
      </c>
      <c r="I80" s="115">
        <f t="shared" ref="I80:L81" si="3">I81</f>
        <v>0</v>
      </c>
      <c r="J80" s="115">
        <f t="shared" si="3"/>
        <v>0</v>
      </c>
      <c r="K80" s="115">
        <f t="shared" si="3"/>
        <v>0</v>
      </c>
      <c r="L80" s="115">
        <f t="shared" si="3"/>
        <v>0</v>
      </c>
    </row>
    <row r="81" spans="1:13" hidden="1">
      <c r="A81" s="57">
        <v>2</v>
      </c>
      <c r="B81" s="55">
        <v>3</v>
      </c>
      <c r="C81" s="55">
        <v>2</v>
      </c>
      <c r="D81" s="55">
        <v>1</v>
      </c>
      <c r="E81" s="55"/>
      <c r="F81" s="58"/>
      <c r="G81" s="73" t="s">
        <v>70</v>
      </c>
      <c r="H81" s="7">
        <v>50</v>
      </c>
      <c r="I81" s="115">
        <f t="shared" si="3"/>
        <v>0</v>
      </c>
      <c r="J81" s="115">
        <f t="shared" si="3"/>
        <v>0</v>
      </c>
      <c r="K81" s="115">
        <f t="shared" si="3"/>
        <v>0</v>
      </c>
      <c r="L81" s="115">
        <f t="shared" si="3"/>
        <v>0</v>
      </c>
    </row>
    <row r="82" spans="1:13" hidden="1">
      <c r="A82" s="57">
        <v>2</v>
      </c>
      <c r="B82" s="55">
        <v>3</v>
      </c>
      <c r="C82" s="55">
        <v>2</v>
      </c>
      <c r="D82" s="55">
        <v>1</v>
      </c>
      <c r="E82" s="55">
        <v>1</v>
      </c>
      <c r="F82" s="58"/>
      <c r="G82" s="73" t="s">
        <v>70</v>
      </c>
      <c r="H82" s="7">
        <v>51</v>
      </c>
      <c r="I82" s="115">
        <f>SUM(I83)</f>
        <v>0</v>
      </c>
      <c r="J82" s="115">
        <f>SUM(J83)</f>
        <v>0</v>
      </c>
      <c r="K82" s="115">
        <f>SUM(K83)</f>
        <v>0</v>
      </c>
      <c r="L82" s="115">
        <f>SUM(L83)</f>
        <v>0</v>
      </c>
    </row>
    <row r="83" spans="1:13" hidden="1">
      <c r="A83" s="57">
        <v>2</v>
      </c>
      <c r="B83" s="55">
        <v>3</v>
      </c>
      <c r="C83" s="55">
        <v>2</v>
      </c>
      <c r="D83" s="55">
        <v>1</v>
      </c>
      <c r="E83" s="55">
        <v>1</v>
      </c>
      <c r="F83" s="58">
        <v>1</v>
      </c>
      <c r="G83" s="73" t="s">
        <v>70</v>
      </c>
      <c r="H83" s="7">
        <v>52</v>
      </c>
      <c r="I83" s="121">
        <v>0</v>
      </c>
      <c r="J83" s="121">
        <v>0</v>
      </c>
      <c r="K83" s="121">
        <v>0</v>
      </c>
      <c r="L83" s="121">
        <v>0</v>
      </c>
    </row>
    <row r="84" spans="1:13" hidden="1">
      <c r="A84" s="49">
        <v>2</v>
      </c>
      <c r="B84" s="50">
        <v>4</v>
      </c>
      <c r="C84" s="50"/>
      <c r="D84" s="50"/>
      <c r="E84" s="50"/>
      <c r="F84" s="52"/>
      <c r="G84" s="83" t="s">
        <v>71</v>
      </c>
      <c r="H84" s="7">
        <v>53</v>
      </c>
      <c r="I84" s="115">
        <f t="shared" ref="I84:L86" si="4">I85</f>
        <v>0</v>
      </c>
      <c r="J84" s="127">
        <f t="shared" si="4"/>
        <v>0</v>
      </c>
      <c r="K84" s="116">
        <f t="shared" si="4"/>
        <v>0</v>
      </c>
      <c r="L84" s="116">
        <f t="shared" si="4"/>
        <v>0</v>
      </c>
    </row>
    <row r="85" spans="1:13" hidden="1">
      <c r="A85" s="60">
        <v>2</v>
      </c>
      <c r="B85" s="61">
        <v>4</v>
      </c>
      <c r="C85" s="61">
        <v>1</v>
      </c>
      <c r="D85" s="61"/>
      <c r="E85" s="61"/>
      <c r="F85" s="63"/>
      <c r="G85" s="64" t="s">
        <v>72</v>
      </c>
      <c r="H85" s="7">
        <v>54</v>
      </c>
      <c r="I85" s="115">
        <f t="shared" si="4"/>
        <v>0</v>
      </c>
      <c r="J85" s="127">
        <f t="shared" si="4"/>
        <v>0</v>
      </c>
      <c r="K85" s="116">
        <f t="shared" si="4"/>
        <v>0</v>
      </c>
      <c r="L85" s="116">
        <f t="shared" si="4"/>
        <v>0</v>
      </c>
    </row>
    <row r="86" spans="1:13" hidden="1">
      <c r="A86" s="60">
        <v>2</v>
      </c>
      <c r="B86" s="61">
        <v>4</v>
      </c>
      <c r="C86" s="61">
        <v>1</v>
      </c>
      <c r="D86" s="61">
        <v>1</v>
      </c>
      <c r="E86" s="61"/>
      <c r="F86" s="63"/>
      <c r="G86" s="64" t="s">
        <v>72</v>
      </c>
      <c r="H86" s="7">
        <v>55</v>
      </c>
      <c r="I86" s="115">
        <f t="shared" si="4"/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3" hidden="1">
      <c r="A87" s="60">
        <v>2</v>
      </c>
      <c r="B87" s="61">
        <v>4</v>
      </c>
      <c r="C87" s="61">
        <v>1</v>
      </c>
      <c r="D87" s="61">
        <v>1</v>
      </c>
      <c r="E87" s="61">
        <v>1</v>
      </c>
      <c r="F87" s="63"/>
      <c r="G87" s="64" t="s">
        <v>72</v>
      </c>
      <c r="H87" s="7">
        <v>56</v>
      </c>
      <c r="I87" s="115">
        <f>SUM(I88:I90)</f>
        <v>0</v>
      </c>
      <c r="J87" s="127">
        <f>SUM(J88:J90)</f>
        <v>0</v>
      </c>
      <c r="K87" s="116">
        <f>SUM(K88:K90)</f>
        <v>0</v>
      </c>
      <c r="L87" s="116">
        <f>SUM(L88:L90)</f>
        <v>0</v>
      </c>
    </row>
    <row r="88" spans="1:13" hidden="1">
      <c r="A88" s="60">
        <v>2</v>
      </c>
      <c r="B88" s="61">
        <v>4</v>
      </c>
      <c r="C88" s="61">
        <v>1</v>
      </c>
      <c r="D88" s="61">
        <v>1</v>
      </c>
      <c r="E88" s="61">
        <v>1</v>
      </c>
      <c r="F88" s="63">
        <v>1</v>
      </c>
      <c r="G88" s="64" t="s">
        <v>73</v>
      </c>
      <c r="H88" s="7">
        <v>57</v>
      </c>
      <c r="I88" s="121">
        <v>0</v>
      </c>
      <c r="J88" s="121">
        <v>0</v>
      </c>
      <c r="K88" s="121">
        <v>0</v>
      </c>
      <c r="L88" s="121">
        <v>0</v>
      </c>
    </row>
    <row r="89" spans="1:13" hidden="1">
      <c r="A89" s="60">
        <v>2</v>
      </c>
      <c r="B89" s="60">
        <v>4</v>
      </c>
      <c r="C89" s="60">
        <v>1</v>
      </c>
      <c r="D89" s="61">
        <v>1</v>
      </c>
      <c r="E89" s="61">
        <v>1</v>
      </c>
      <c r="F89" s="84">
        <v>2</v>
      </c>
      <c r="G89" s="62" t="s">
        <v>74</v>
      </c>
      <c r="H89" s="7">
        <v>58</v>
      </c>
      <c r="I89" s="121">
        <v>0</v>
      </c>
      <c r="J89" s="121">
        <v>0</v>
      </c>
      <c r="K89" s="121">
        <v>0</v>
      </c>
      <c r="L89" s="121">
        <v>0</v>
      </c>
    </row>
    <row r="90" spans="1:13" hidden="1">
      <c r="A90" s="60">
        <v>2</v>
      </c>
      <c r="B90" s="61">
        <v>4</v>
      </c>
      <c r="C90" s="60">
        <v>1</v>
      </c>
      <c r="D90" s="61">
        <v>1</v>
      </c>
      <c r="E90" s="61">
        <v>1</v>
      </c>
      <c r="F90" s="84">
        <v>3</v>
      </c>
      <c r="G90" s="62" t="s">
        <v>75</v>
      </c>
      <c r="H90" s="7">
        <v>59</v>
      </c>
      <c r="I90" s="121">
        <v>0</v>
      </c>
      <c r="J90" s="121">
        <v>0</v>
      </c>
      <c r="K90" s="121">
        <v>0</v>
      </c>
      <c r="L90" s="121">
        <v>0</v>
      </c>
    </row>
    <row r="91" spans="1:13" hidden="1">
      <c r="A91" s="49">
        <v>2</v>
      </c>
      <c r="B91" s="50">
        <v>5</v>
      </c>
      <c r="C91" s="49"/>
      <c r="D91" s="50"/>
      <c r="E91" s="50"/>
      <c r="F91" s="85"/>
      <c r="G91" s="51" t="s">
        <v>76</v>
      </c>
      <c r="H91" s="7">
        <v>60</v>
      </c>
      <c r="I91" s="115">
        <f>SUM(I92+I97+I102)</f>
        <v>0</v>
      </c>
      <c r="J91" s="127">
        <f>SUM(J92+J97+J102)</f>
        <v>0</v>
      </c>
      <c r="K91" s="116">
        <f>SUM(K92+K97+K102)</f>
        <v>0</v>
      </c>
      <c r="L91" s="116">
        <f>SUM(L92+L97+L102)</f>
        <v>0</v>
      </c>
    </row>
    <row r="92" spans="1:13" hidden="1">
      <c r="A92" s="57">
        <v>2</v>
      </c>
      <c r="B92" s="55">
        <v>5</v>
      </c>
      <c r="C92" s="57">
        <v>1</v>
      </c>
      <c r="D92" s="55"/>
      <c r="E92" s="55"/>
      <c r="F92" s="86"/>
      <c r="G92" s="56" t="s">
        <v>77</v>
      </c>
      <c r="H92" s="7">
        <v>61</v>
      </c>
      <c r="I92" s="122">
        <f t="shared" ref="I92:L93" si="5">I93</f>
        <v>0</v>
      </c>
      <c r="J92" s="128">
        <f t="shared" si="5"/>
        <v>0</v>
      </c>
      <c r="K92" s="123">
        <f t="shared" si="5"/>
        <v>0</v>
      </c>
      <c r="L92" s="123">
        <f t="shared" si="5"/>
        <v>0</v>
      </c>
    </row>
    <row r="93" spans="1:13" hidden="1">
      <c r="A93" s="60">
        <v>2</v>
      </c>
      <c r="B93" s="61">
        <v>5</v>
      </c>
      <c r="C93" s="60">
        <v>1</v>
      </c>
      <c r="D93" s="61">
        <v>1</v>
      </c>
      <c r="E93" s="61"/>
      <c r="F93" s="84"/>
      <c r="G93" s="62" t="s">
        <v>77</v>
      </c>
      <c r="H93" s="7">
        <v>62</v>
      </c>
      <c r="I93" s="115">
        <f t="shared" si="5"/>
        <v>0</v>
      </c>
      <c r="J93" s="127">
        <f t="shared" si="5"/>
        <v>0</v>
      </c>
      <c r="K93" s="116">
        <f t="shared" si="5"/>
        <v>0</v>
      </c>
      <c r="L93" s="116">
        <f t="shared" si="5"/>
        <v>0</v>
      </c>
    </row>
    <row r="94" spans="1:13" hidden="1">
      <c r="A94" s="60">
        <v>2</v>
      </c>
      <c r="B94" s="61">
        <v>5</v>
      </c>
      <c r="C94" s="60">
        <v>1</v>
      </c>
      <c r="D94" s="61">
        <v>1</v>
      </c>
      <c r="E94" s="61">
        <v>1</v>
      </c>
      <c r="F94" s="84"/>
      <c r="G94" s="62" t="s">
        <v>77</v>
      </c>
      <c r="H94" s="7">
        <v>63</v>
      </c>
      <c r="I94" s="115">
        <f>SUM(I95:I96)</f>
        <v>0</v>
      </c>
      <c r="J94" s="127">
        <f>SUM(J95:J96)</f>
        <v>0</v>
      </c>
      <c r="K94" s="116">
        <f>SUM(K95:K96)</f>
        <v>0</v>
      </c>
      <c r="L94" s="116">
        <f>SUM(L95:L96)</f>
        <v>0</v>
      </c>
    </row>
    <row r="95" spans="1:13" ht="25.5" hidden="1" customHeight="1">
      <c r="A95" s="60">
        <v>2</v>
      </c>
      <c r="B95" s="61">
        <v>5</v>
      </c>
      <c r="C95" s="60">
        <v>1</v>
      </c>
      <c r="D95" s="61">
        <v>1</v>
      </c>
      <c r="E95" s="61">
        <v>1</v>
      </c>
      <c r="F95" s="84">
        <v>1</v>
      </c>
      <c r="G95" s="62" t="s">
        <v>78</v>
      </c>
      <c r="H95" s="7">
        <v>64</v>
      </c>
      <c r="I95" s="121">
        <v>0</v>
      </c>
      <c r="J95" s="121">
        <v>0</v>
      </c>
      <c r="K95" s="121">
        <v>0</v>
      </c>
      <c r="L95" s="121">
        <v>0</v>
      </c>
      <c r="M95"/>
    </row>
    <row r="96" spans="1:13" ht="25.5" hidden="1" customHeight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>
        <v>2</v>
      </c>
      <c r="G96" s="62" t="s">
        <v>79</v>
      </c>
      <c r="H96" s="7">
        <v>65</v>
      </c>
      <c r="I96" s="121">
        <v>0</v>
      </c>
      <c r="J96" s="121">
        <v>0</v>
      </c>
      <c r="K96" s="121">
        <v>0</v>
      </c>
      <c r="L96" s="121">
        <v>0</v>
      </c>
      <c r="M96"/>
    </row>
    <row r="97" spans="1:19" hidden="1">
      <c r="A97" s="60">
        <v>2</v>
      </c>
      <c r="B97" s="61">
        <v>5</v>
      </c>
      <c r="C97" s="60">
        <v>2</v>
      </c>
      <c r="D97" s="61"/>
      <c r="E97" s="61"/>
      <c r="F97" s="84"/>
      <c r="G97" s="62" t="s">
        <v>80</v>
      </c>
      <c r="H97" s="7">
        <v>66</v>
      </c>
      <c r="I97" s="115">
        <f t="shared" ref="I97:L98" si="6">I98</f>
        <v>0</v>
      </c>
      <c r="J97" s="127">
        <f t="shared" si="6"/>
        <v>0</v>
      </c>
      <c r="K97" s="116">
        <f t="shared" si="6"/>
        <v>0</v>
      </c>
      <c r="L97" s="115">
        <f t="shared" si="6"/>
        <v>0</v>
      </c>
    </row>
    <row r="98" spans="1:19" hidden="1">
      <c r="A98" s="64">
        <v>2</v>
      </c>
      <c r="B98" s="60">
        <v>5</v>
      </c>
      <c r="C98" s="61">
        <v>2</v>
      </c>
      <c r="D98" s="62">
        <v>1</v>
      </c>
      <c r="E98" s="60"/>
      <c r="F98" s="84"/>
      <c r="G98" s="62" t="s">
        <v>80</v>
      </c>
      <c r="H98" s="7">
        <v>67</v>
      </c>
      <c r="I98" s="115">
        <f t="shared" si="6"/>
        <v>0</v>
      </c>
      <c r="J98" s="127">
        <f t="shared" si="6"/>
        <v>0</v>
      </c>
      <c r="K98" s="116">
        <f t="shared" si="6"/>
        <v>0</v>
      </c>
      <c r="L98" s="115">
        <f t="shared" si="6"/>
        <v>0</v>
      </c>
    </row>
    <row r="99" spans="1:19" hidden="1">
      <c r="A99" s="64">
        <v>2</v>
      </c>
      <c r="B99" s="60">
        <v>5</v>
      </c>
      <c r="C99" s="61">
        <v>2</v>
      </c>
      <c r="D99" s="62">
        <v>1</v>
      </c>
      <c r="E99" s="60">
        <v>1</v>
      </c>
      <c r="F99" s="84"/>
      <c r="G99" s="62" t="s">
        <v>80</v>
      </c>
      <c r="H99" s="7">
        <v>68</v>
      </c>
      <c r="I99" s="115">
        <f>SUM(I100:I101)</f>
        <v>0</v>
      </c>
      <c r="J99" s="127">
        <f>SUM(J100:J101)</f>
        <v>0</v>
      </c>
      <c r="K99" s="116">
        <f>SUM(K100:K101)</f>
        <v>0</v>
      </c>
      <c r="L99" s="115">
        <f>SUM(L100:L101)</f>
        <v>0</v>
      </c>
    </row>
    <row r="100" spans="1:19" ht="25.5" hidden="1" customHeight="1">
      <c r="A100" s="64">
        <v>2</v>
      </c>
      <c r="B100" s="60">
        <v>5</v>
      </c>
      <c r="C100" s="61">
        <v>2</v>
      </c>
      <c r="D100" s="62">
        <v>1</v>
      </c>
      <c r="E100" s="60">
        <v>1</v>
      </c>
      <c r="F100" s="84">
        <v>1</v>
      </c>
      <c r="G100" s="62" t="s">
        <v>81</v>
      </c>
      <c r="H100" s="7">
        <v>69</v>
      </c>
      <c r="I100" s="121">
        <v>0</v>
      </c>
      <c r="J100" s="121">
        <v>0</v>
      </c>
      <c r="K100" s="121">
        <v>0</v>
      </c>
      <c r="L100" s="121">
        <v>0</v>
      </c>
      <c r="M100"/>
    </row>
    <row r="101" spans="1:19" ht="25.5" hidden="1" customHeight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>
        <v>2</v>
      </c>
      <c r="G101" s="62" t="s">
        <v>82</v>
      </c>
      <c r="H101" s="7">
        <v>70</v>
      </c>
      <c r="I101" s="121">
        <v>0</v>
      </c>
      <c r="J101" s="121">
        <v>0</v>
      </c>
      <c r="K101" s="121">
        <v>0</v>
      </c>
      <c r="L101" s="121">
        <v>0</v>
      </c>
      <c r="M101"/>
    </row>
    <row r="102" spans="1:19" ht="25.5" hidden="1" customHeight="1">
      <c r="A102" s="64">
        <v>2</v>
      </c>
      <c r="B102" s="60">
        <v>5</v>
      </c>
      <c r="C102" s="61">
        <v>3</v>
      </c>
      <c r="D102" s="62"/>
      <c r="E102" s="60"/>
      <c r="F102" s="84"/>
      <c r="G102" s="62" t="s">
        <v>83</v>
      </c>
      <c r="H102" s="7">
        <v>71</v>
      </c>
      <c r="I102" s="115">
        <f>I103+I107</f>
        <v>0</v>
      </c>
      <c r="J102" s="115">
        <f>J103+J107</f>
        <v>0</v>
      </c>
      <c r="K102" s="115">
        <f>K103+K107</f>
        <v>0</v>
      </c>
      <c r="L102" s="115">
        <f>L103+L107</f>
        <v>0</v>
      </c>
      <c r="M102"/>
    </row>
    <row r="103" spans="1:19" ht="25.5" hidden="1" customHeight="1">
      <c r="A103" s="64">
        <v>2</v>
      </c>
      <c r="B103" s="60">
        <v>5</v>
      </c>
      <c r="C103" s="61">
        <v>3</v>
      </c>
      <c r="D103" s="62">
        <v>1</v>
      </c>
      <c r="E103" s="60"/>
      <c r="F103" s="84"/>
      <c r="G103" s="62" t="s">
        <v>84</v>
      </c>
      <c r="H103" s="7">
        <v>72</v>
      </c>
      <c r="I103" s="115">
        <f>I104</f>
        <v>0</v>
      </c>
      <c r="J103" s="127">
        <f>J104</f>
        <v>0</v>
      </c>
      <c r="K103" s="116">
        <f>K104</f>
        <v>0</v>
      </c>
      <c r="L103" s="115">
        <f>L104</f>
        <v>0</v>
      </c>
      <c r="M103"/>
    </row>
    <row r="104" spans="1:19" ht="25.5" hidden="1" customHeight="1">
      <c r="A104" s="67">
        <v>2</v>
      </c>
      <c r="B104" s="68">
        <v>5</v>
      </c>
      <c r="C104" s="69">
        <v>3</v>
      </c>
      <c r="D104" s="70">
        <v>1</v>
      </c>
      <c r="E104" s="68">
        <v>1</v>
      </c>
      <c r="F104" s="87"/>
      <c r="G104" s="70" t="s">
        <v>84</v>
      </c>
      <c r="H104" s="7">
        <v>73</v>
      </c>
      <c r="I104" s="118">
        <f>SUM(I105:I106)</f>
        <v>0</v>
      </c>
      <c r="J104" s="129">
        <f>SUM(J105:J106)</f>
        <v>0</v>
      </c>
      <c r="K104" s="117">
        <f>SUM(K105:K106)</f>
        <v>0</v>
      </c>
      <c r="L104" s="118">
        <f>SUM(L105:L106)</f>
        <v>0</v>
      </c>
      <c r="M104"/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>
        <v>1</v>
      </c>
      <c r="F105" s="84">
        <v>1</v>
      </c>
      <c r="G105" s="62" t="s">
        <v>84</v>
      </c>
      <c r="H105" s="7">
        <v>74</v>
      </c>
      <c r="I105" s="121">
        <v>0</v>
      </c>
      <c r="J105" s="121">
        <v>0</v>
      </c>
      <c r="K105" s="121">
        <v>0</v>
      </c>
      <c r="L105" s="121">
        <v>0</v>
      </c>
      <c r="M105"/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>
        <v>2</v>
      </c>
      <c r="G106" s="70" t="s">
        <v>85</v>
      </c>
      <c r="H106" s="7">
        <v>75</v>
      </c>
      <c r="I106" s="121">
        <v>0</v>
      </c>
      <c r="J106" s="121">
        <v>0</v>
      </c>
      <c r="K106" s="121">
        <v>0</v>
      </c>
      <c r="L106" s="121">
        <v>0</v>
      </c>
      <c r="M106"/>
      <c r="S106" s="146"/>
    </row>
    <row r="107" spans="1:19" ht="25.5" hidden="1" customHeight="1">
      <c r="A107" s="67">
        <v>2</v>
      </c>
      <c r="B107" s="68">
        <v>5</v>
      </c>
      <c r="C107" s="69">
        <v>3</v>
      </c>
      <c r="D107" s="70">
        <v>2</v>
      </c>
      <c r="E107" s="68"/>
      <c r="F107" s="87"/>
      <c r="G107" s="70" t="s">
        <v>86</v>
      </c>
      <c r="H107" s="7">
        <v>76</v>
      </c>
      <c r="I107" s="116">
        <f>I108</f>
        <v>0</v>
      </c>
      <c r="J107" s="115">
        <f>J108</f>
        <v>0</v>
      </c>
      <c r="K107" s="115">
        <f>K108</f>
        <v>0</v>
      </c>
      <c r="L107" s="115">
        <f>L108</f>
        <v>0</v>
      </c>
      <c r="M107"/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2</v>
      </c>
      <c r="E108" s="68">
        <v>1</v>
      </c>
      <c r="F108" s="87"/>
      <c r="G108" s="70" t="s">
        <v>86</v>
      </c>
      <c r="H108" s="7">
        <v>77</v>
      </c>
      <c r="I108" s="118">
        <f>SUM(I109:I110)</f>
        <v>0</v>
      </c>
      <c r="J108" s="118">
        <f>SUM(J109:J110)</f>
        <v>0</v>
      </c>
      <c r="K108" s="118">
        <f>SUM(K109:K110)</f>
        <v>0</v>
      </c>
      <c r="L108" s="118">
        <f>SUM(L109:L110)</f>
        <v>0</v>
      </c>
      <c r="M108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>
        <v>1</v>
      </c>
      <c r="F109" s="87">
        <v>1</v>
      </c>
      <c r="G109" s="70" t="s">
        <v>86</v>
      </c>
      <c r="H109" s="7">
        <v>78</v>
      </c>
      <c r="I109" s="121">
        <v>0</v>
      </c>
      <c r="J109" s="121">
        <v>0</v>
      </c>
      <c r="K109" s="121">
        <v>0</v>
      </c>
      <c r="L109" s="121">
        <v>0</v>
      </c>
      <c r="M109"/>
    </row>
    <row r="110" spans="1:19" hidden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>
        <v>2</v>
      </c>
      <c r="G110" s="70" t="s">
        <v>87</v>
      </c>
      <c r="H110" s="7">
        <v>79</v>
      </c>
      <c r="I110" s="121">
        <v>0</v>
      </c>
      <c r="J110" s="121">
        <v>0</v>
      </c>
      <c r="K110" s="121">
        <v>0</v>
      </c>
      <c r="L110" s="121">
        <v>0</v>
      </c>
    </row>
    <row r="111" spans="1:19" hidden="1">
      <c r="A111" s="83">
        <v>2</v>
      </c>
      <c r="B111" s="49">
        <v>6</v>
      </c>
      <c r="C111" s="50"/>
      <c r="D111" s="51"/>
      <c r="E111" s="49"/>
      <c r="F111" s="85"/>
      <c r="G111" s="88" t="s">
        <v>88</v>
      </c>
      <c r="H111" s="7">
        <v>80</v>
      </c>
      <c r="I111" s="115">
        <f>SUM(I112+I117+I121+I125+I129+I133)</f>
        <v>0</v>
      </c>
      <c r="J111" s="115">
        <f>SUM(J112+J117+J121+J125+J129+J133)</f>
        <v>0</v>
      </c>
      <c r="K111" s="115">
        <f>SUM(K112+K117+K121+K125+K129+K133)</f>
        <v>0</v>
      </c>
      <c r="L111" s="115">
        <f>SUM(L112+L117+L121+L125+L129+L133)</f>
        <v>0</v>
      </c>
    </row>
    <row r="112" spans="1:19" hidden="1">
      <c r="A112" s="67">
        <v>2</v>
      </c>
      <c r="B112" s="68">
        <v>6</v>
      </c>
      <c r="C112" s="69">
        <v>1</v>
      </c>
      <c r="D112" s="70"/>
      <c r="E112" s="68"/>
      <c r="F112" s="87"/>
      <c r="G112" s="70" t="s">
        <v>89</v>
      </c>
      <c r="H112" s="7">
        <v>81</v>
      </c>
      <c r="I112" s="118">
        <f t="shared" ref="I112:L113" si="7">I113</f>
        <v>0</v>
      </c>
      <c r="J112" s="129">
        <f t="shared" si="7"/>
        <v>0</v>
      </c>
      <c r="K112" s="117">
        <f t="shared" si="7"/>
        <v>0</v>
      </c>
      <c r="L112" s="118">
        <f t="shared" si="7"/>
        <v>0</v>
      </c>
    </row>
    <row r="113" spans="1:13" hidden="1">
      <c r="A113" s="64">
        <v>2</v>
      </c>
      <c r="B113" s="60">
        <v>6</v>
      </c>
      <c r="C113" s="61">
        <v>1</v>
      </c>
      <c r="D113" s="62">
        <v>1</v>
      </c>
      <c r="E113" s="60"/>
      <c r="F113" s="84"/>
      <c r="G113" s="62" t="s">
        <v>89</v>
      </c>
      <c r="H113" s="7">
        <v>82</v>
      </c>
      <c r="I113" s="115">
        <f t="shared" si="7"/>
        <v>0</v>
      </c>
      <c r="J113" s="127">
        <f t="shared" si="7"/>
        <v>0</v>
      </c>
      <c r="K113" s="116">
        <f t="shared" si="7"/>
        <v>0</v>
      </c>
      <c r="L113" s="115">
        <f t="shared" si="7"/>
        <v>0</v>
      </c>
    </row>
    <row r="114" spans="1:13" hidden="1">
      <c r="A114" s="64">
        <v>2</v>
      </c>
      <c r="B114" s="60">
        <v>6</v>
      </c>
      <c r="C114" s="61">
        <v>1</v>
      </c>
      <c r="D114" s="62">
        <v>1</v>
      </c>
      <c r="E114" s="60">
        <v>1</v>
      </c>
      <c r="F114" s="84"/>
      <c r="G114" s="62" t="s">
        <v>89</v>
      </c>
      <c r="H114" s="7">
        <v>83</v>
      </c>
      <c r="I114" s="115">
        <f>SUM(I115:I116)</f>
        <v>0</v>
      </c>
      <c r="J114" s="127">
        <f>SUM(J115:J116)</f>
        <v>0</v>
      </c>
      <c r="K114" s="116">
        <f>SUM(K115:K116)</f>
        <v>0</v>
      </c>
      <c r="L114" s="115">
        <f>SUM(L115:L116)</f>
        <v>0</v>
      </c>
    </row>
    <row r="115" spans="1:13" hidden="1">
      <c r="A115" s="64">
        <v>2</v>
      </c>
      <c r="B115" s="60">
        <v>6</v>
      </c>
      <c r="C115" s="61">
        <v>1</v>
      </c>
      <c r="D115" s="62">
        <v>1</v>
      </c>
      <c r="E115" s="60">
        <v>1</v>
      </c>
      <c r="F115" s="84">
        <v>1</v>
      </c>
      <c r="G115" s="62" t="s">
        <v>90</v>
      </c>
      <c r="H115" s="7">
        <v>84</v>
      </c>
      <c r="I115" s="121">
        <v>0</v>
      </c>
      <c r="J115" s="121">
        <v>0</v>
      </c>
      <c r="K115" s="121">
        <v>0</v>
      </c>
      <c r="L115" s="121">
        <v>0</v>
      </c>
    </row>
    <row r="116" spans="1:13" hidden="1">
      <c r="A116" s="73">
        <v>2</v>
      </c>
      <c r="B116" s="57">
        <v>6</v>
      </c>
      <c r="C116" s="55">
        <v>1</v>
      </c>
      <c r="D116" s="56">
        <v>1</v>
      </c>
      <c r="E116" s="57">
        <v>1</v>
      </c>
      <c r="F116" s="86">
        <v>2</v>
      </c>
      <c r="G116" s="56" t="s">
        <v>91</v>
      </c>
      <c r="H116" s="7">
        <v>85</v>
      </c>
      <c r="I116" s="119">
        <v>0</v>
      </c>
      <c r="J116" s="119">
        <v>0</v>
      </c>
      <c r="K116" s="119">
        <v>0</v>
      </c>
      <c r="L116" s="119">
        <v>0</v>
      </c>
    </row>
    <row r="117" spans="1:13" ht="25.5" hidden="1" customHeight="1">
      <c r="A117" s="64">
        <v>2</v>
      </c>
      <c r="B117" s="60">
        <v>6</v>
      </c>
      <c r="C117" s="61">
        <v>2</v>
      </c>
      <c r="D117" s="62"/>
      <c r="E117" s="60"/>
      <c r="F117" s="84"/>
      <c r="G117" s="62" t="s">
        <v>92</v>
      </c>
      <c r="H117" s="7">
        <v>86</v>
      </c>
      <c r="I117" s="115">
        <f t="shared" ref="I117:L119" si="8">I118</f>
        <v>0</v>
      </c>
      <c r="J117" s="127">
        <f t="shared" si="8"/>
        <v>0</v>
      </c>
      <c r="K117" s="116">
        <f t="shared" si="8"/>
        <v>0</v>
      </c>
      <c r="L117" s="115">
        <f t="shared" si="8"/>
        <v>0</v>
      </c>
      <c r="M117"/>
    </row>
    <row r="118" spans="1:13" ht="25.5" hidden="1" customHeight="1">
      <c r="A118" s="64">
        <v>2</v>
      </c>
      <c r="B118" s="60">
        <v>6</v>
      </c>
      <c r="C118" s="61">
        <v>2</v>
      </c>
      <c r="D118" s="62">
        <v>1</v>
      </c>
      <c r="E118" s="60"/>
      <c r="F118" s="84"/>
      <c r="G118" s="62" t="s">
        <v>92</v>
      </c>
      <c r="H118" s="7">
        <v>87</v>
      </c>
      <c r="I118" s="115">
        <f t="shared" si="8"/>
        <v>0</v>
      </c>
      <c r="J118" s="127">
        <f t="shared" si="8"/>
        <v>0</v>
      </c>
      <c r="K118" s="116">
        <f t="shared" si="8"/>
        <v>0</v>
      </c>
      <c r="L118" s="115">
        <f t="shared" si="8"/>
        <v>0</v>
      </c>
      <c r="M118"/>
    </row>
    <row r="119" spans="1:13" ht="25.5" hidden="1" customHeight="1">
      <c r="A119" s="64">
        <v>2</v>
      </c>
      <c r="B119" s="60">
        <v>6</v>
      </c>
      <c r="C119" s="61">
        <v>2</v>
      </c>
      <c r="D119" s="62">
        <v>1</v>
      </c>
      <c r="E119" s="60">
        <v>1</v>
      </c>
      <c r="F119" s="84"/>
      <c r="G119" s="62" t="s">
        <v>92</v>
      </c>
      <c r="H119" s="7">
        <v>88</v>
      </c>
      <c r="I119" s="130">
        <f t="shared" si="8"/>
        <v>0</v>
      </c>
      <c r="J119" s="131">
        <f t="shared" si="8"/>
        <v>0</v>
      </c>
      <c r="K119" s="132">
        <f t="shared" si="8"/>
        <v>0</v>
      </c>
      <c r="L119" s="130">
        <f t="shared" si="8"/>
        <v>0</v>
      </c>
      <c r="M119"/>
    </row>
    <row r="120" spans="1:13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>
        <v>1</v>
      </c>
      <c r="F120" s="84">
        <v>1</v>
      </c>
      <c r="G120" s="62" t="s">
        <v>92</v>
      </c>
      <c r="H120" s="7">
        <v>89</v>
      </c>
      <c r="I120" s="121">
        <v>0</v>
      </c>
      <c r="J120" s="121">
        <v>0</v>
      </c>
      <c r="K120" s="121">
        <v>0</v>
      </c>
      <c r="L120" s="121">
        <v>0</v>
      </c>
      <c r="M120"/>
    </row>
    <row r="121" spans="1:13" ht="25.5" hidden="1" customHeight="1">
      <c r="A121" s="73">
        <v>2</v>
      </c>
      <c r="B121" s="57">
        <v>6</v>
      </c>
      <c r="C121" s="55">
        <v>3</v>
      </c>
      <c r="D121" s="56"/>
      <c r="E121" s="57"/>
      <c r="F121" s="86"/>
      <c r="G121" s="56" t="s">
        <v>93</v>
      </c>
      <c r="H121" s="7">
        <v>90</v>
      </c>
      <c r="I121" s="122">
        <f t="shared" ref="I121:L123" si="9">I122</f>
        <v>0</v>
      </c>
      <c r="J121" s="128">
        <f t="shared" si="9"/>
        <v>0</v>
      </c>
      <c r="K121" s="123">
        <f t="shared" si="9"/>
        <v>0</v>
      </c>
      <c r="L121" s="122">
        <f t="shared" si="9"/>
        <v>0</v>
      </c>
      <c r="M121"/>
    </row>
    <row r="122" spans="1:13" ht="25.5" hidden="1" customHeight="1">
      <c r="A122" s="64">
        <v>2</v>
      </c>
      <c r="B122" s="60">
        <v>6</v>
      </c>
      <c r="C122" s="61">
        <v>3</v>
      </c>
      <c r="D122" s="62">
        <v>1</v>
      </c>
      <c r="E122" s="60"/>
      <c r="F122" s="84"/>
      <c r="G122" s="62" t="s">
        <v>93</v>
      </c>
      <c r="H122" s="7">
        <v>91</v>
      </c>
      <c r="I122" s="115">
        <f t="shared" si="9"/>
        <v>0</v>
      </c>
      <c r="J122" s="127">
        <f t="shared" si="9"/>
        <v>0</v>
      </c>
      <c r="K122" s="116">
        <f t="shared" si="9"/>
        <v>0</v>
      </c>
      <c r="L122" s="115">
        <f t="shared" si="9"/>
        <v>0</v>
      </c>
      <c r="M122"/>
    </row>
    <row r="123" spans="1:13" ht="25.5" hidden="1" customHeight="1">
      <c r="A123" s="64">
        <v>2</v>
      </c>
      <c r="B123" s="60">
        <v>6</v>
      </c>
      <c r="C123" s="61">
        <v>3</v>
      </c>
      <c r="D123" s="62">
        <v>1</v>
      </c>
      <c r="E123" s="60">
        <v>1</v>
      </c>
      <c r="F123" s="84"/>
      <c r="G123" s="62" t="s">
        <v>93</v>
      </c>
      <c r="H123" s="7">
        <v>92</v>
      </c>
      <c r="I123" s="115">
        <f t="shared" si="9"/>
        <v>0</v>
      </c>
      <c r="J123" s="127">
        <f t="shared" si="9"/>
        <v>0</v>
      </c>
      <c r="K123" s="116">
        <f t="shared" si="9"/>
        <v>0</v>
      </c>
      <c r="L123" s="115">
        <f t="shared" si="9"/>
        <v>0</v>
      </c>
      <c r="M123"/>
    </row>
    <row r="124" spans="1:13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>
        <v>1</v>
      </c>
      <c r="F124" s="84">
        <v>1</v>
      </c>
      <c r="G124" s="62" t="s">
        <v>93</v>
      </c>
      <c r="H124" s="7">
        <v>93</v>
      </c>
      <c r="I124" s="121">
        <v>0</v>
      </c>
      <c r="J124" s="121">
        <v>0</v>
      </c>
      <c r="K124" s="121">
        <v>0</v>
      </c>
      <c r="L124" s="121">
        <v>0</v>
      </c>
      <c r="M124"/>
    </row>
    <row r="125" spans="1:13" ht="25.5" hidden="1" customHeight="1">
      <c r="A125" s="73">
        <v>2</v>
      </c>
      <c r="B125" s="57">
        <v>6</v>
      </c>
      <c r="C125" s="55">
        <v>4</v>
      </c>
      <c r="D125" s="56"/>
      <c r="E125" s="57"/>
      <c r="F125" s="86"/>
      <c r="G125" s="56" t="s">
        <v>94</v>
      </c>
      <c r="H125" s="7">
        <v>94</v>
      </c>
      <c r="I125" s="122">
        <f t="shared" ref="I125:L127" si="10">I126</f>
        <v>0</v>
      </c>
      <c r="J125" s="128">
        <f t="shared" si="10"/>
        <v>0</v>
      </c>
      <c r="K125" s="123">
        <f t="shared" si="10"/>
        <v>0</v>
      </c>
      <c r="L125" s="122">
        <f t="shared" si="10"/>
        <v>0</v>
      </c>
      <c r="M125"/>
    </row>
    <row r="126" spans="1:13" ht="25.5" hidden="1" customHeight="1">
      <c r="A126" s="64">
        <v>2</v>
      </c>
      <c r="B126" s="60">
        <v>6</v>
      </c>
      <c r="C126" s="61">
        <v>4</v>
      </c>
      <c r="D126" s="62">
        <v>1</v>
      </c>
      <c r="E126" s="60"/>
      <c r="F126" s="84"/>
      <c r="G126" s="62" t="s">
        <v>94</v>
      </c>
      <c r="H126" s="7">
        <v>95</v>
      </c>
      <c r="I126" s="115">
        <f t="shared" si="10"/>
        <v>0</v>
      </c>
      <c r="J126" s="127">
        <f t="shared" si="10"/>
        <v>0</v>
      </c>
      <c r="K126" s="116">
        <f t="shared" si="10"/>
        <v>0</v>
      </c>
      <c r="L126" s="115">
        <f t="shared" si="10"/>
        <v>0</v>
      </c>
      <c r="M126"/>
    </row>
    <row r="127" spans="1:13" ht="25.5" hidden="1" customHeight="1">
      <c r="A127" s="64">
        <v>2</v>
      </c>
      <c r="B127" s="60">
        <v>6</v>
      </c>
      <c r="C127" s="61">
        <v>4</v>
      </c>
      <c r="D127" s="62">
        <v>1</v>
      </c>
      <c r="E127" s="60">
        <v>1</v>
      </c>
      <c r="F127" s="84"/>
      <c r="G127" s="62" t="s">
        <v>94</v>
      </c>
      <c r="H127" s="7">
        <v>96</v>
      </c>
      <c r="I127" s="115">
        <f t="shared" si="10"/>
        <v>0</v>
      </c>
      <c r="J127" s="127">
        <f t="shared" si="10"/>
        <v>0</v>
      </c>
      <c r="K127" s="116">
        <f t="shared" si="10"/>
        <v>0</v>
      </c>
      <c r="L127" s="115">
        <f t="shared" si="10"/>
        <v>0</v>
      </c>
      <c r="M127"/>
    </row>
    <row r="128" spans="1:13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>
        <v>1</v>
      </c>
      <c r="F128" s="84">
        <v>1</v>
      </c>
      <c r="G128" s="62" t="s">
        <v>94</v>
      </c>
      <c r="H128" s="7">
        <v>97</v>
      </c>
      <c r="I128" s="121">
        <v>0</v>
      </c>
      <c r="J128" s="121">
        <v>0</v>
      </c>
      <c r="K128" s="121">
        <v>0</v>
      </c>
      <c r="L128" s="121">
        <v>0</v>
      </c>
      <c r="M128"/>
    </row>
    <row r="129" spans="1:13" ht="25.5" hidden="1" customHeight="1">
      <c r="A129" s="67">
        <v>2</v>
      </c>
      <c r="B129" s="74">
        <v>6</v>
      </c>
      <c r="C129" s="75">
        <v>5</v>
      </c>
      <c r="D129" s="77"/>
      <c r="E129" s="74"/>
      <c r="F129" s="89"/>
      <c r="G129" s="77" t="s">
        <v>95</v>
      </c>
      <c r="H129" s="7">
        <v>98</v>
      </c>
      <c r="I129" s="124">
        <f t="shared" ref="I129:L131" si="11">I130</f>
        <v>0</v>
      </c>
      <c r="J129" s="133">
        <f t="shared" si="11"/>
        <v>0</v>
      </c>
      <c r="K129" s="125">
        <f t="shared" si="11"/>
        <v>0</v>
      </c>
      <c r="L129" s="124">
        <f t="shared" si="11"/>
        <v>0</v>
      </c>
      <c r="M129"/>
    </row>
    <row r="130" spans="1:13" ht="25.5" hidden="1" customHeight="1">
      <c r="A130" s="64">
        <v>2</v>
      </c>
      <c r="B130" s="60">
        <v>6</v>
      </c>
      <c r="C130" s="61">
        <v>5</v>
      </c>
      <c r="D130" s="62">
        <v>1</v>
      </c>
      <c r="E130" s="60"/>
      <c r="F130" s="84"/>
      <c r="G130" s="77" t="s">
        <v>95</v>
      </c>
      <c r="H130" s="7">
        <v>99</v>
      </c>
      <c r="I130" s="115">
        <f t="shared" si="11"/>
        <v>0</v>
      </c>
      <c r="J130" s="127">
        <f t="shared" si="11"/>
        <v>0</v>
      </c>
      <c r="K130" s="116">
        <f t="shared" si="11"/>
        <v>0</v>
      </c>
      <c r="L130" s="115">
        <f t="shared" si="11"/>
        <v>0</v>
      </c>
      <c r="M130"/>
    </row>
    <row r="131" spans="1:13" ht="25.5" hidden="1" customHeight="1">
      <c r="A131" s="64">
        <v>2</v>
      </c>
      <c r="B131" s="60">
        <v>6</v>
      </c>
      <c r="C131" s="61">
        <v>5</v>
      </c>
      <c r="D131" s="62">
        <v>1</v>
      </c>
      <c r="E131" s="60">
        <v>1</v>
      </c>
      <c r="F131" s="84"/>
      <c r="G131" s="77" t="s">
        <v>95</v>
      </c>
      <c r="H131" s="7">
        <v>100</v>
      </c>
      <c r="I131" s="115">
        <f t="shared" si="11"/>
        <v>0</v>
      </c>
      <c r="J131" s="127">
        <f t="shared" si="11"/>
        <v>0</v>
      </c>
      <c r="K131" s="116">
        <f t="shared" si="11"/>
        <v>0</v>
      </c>
      <c r="L131" s="115">
        <f t="shared" si="11"/>
        <v>0</v>
      </c>
      <c r="M131"/>
    </row>
    <row r="132" spans="1:13" ht="25.5" hidden="1" customHeight="1">
      <c r="A132" s="60">
        <v>2</v>
      </c>
      <c r="B132" s="61">
        <v>6</v>
      </c>
      <c r="C132" s="60">
        <v>5</v>
      </c>
      <c r="D132" s="60">
        <v>1</v>
      </c>
      <c r="E132" s="62">
        <v>1</v>
      </c>
      <c r="F132" s="84">
        <v>1</v>
      </c>
      <c r="G132" s="60" t="s">
        <v>96</v>
      </c>
      <c r="H132" s="7">
        <v>101</v>
      </c>
      <c r="I132" s="121">
        <v>0</v>
      </c>
      <c r="J132" s="121">
        <v>0</v>
      </c>
      <c r="K132" s="121">
        <v>0</v>
      </c>
      <c r="L132" s="121">
        <v>0</v>
      </c>
      <c r="M132"/>
    </row>
    <row r="133" spans="1:13" ht="26.25" hidden="1" customHeight="1">
      <c r="A133" s="64">
        <v>2</v>
      </c>
      <c r="B133" s="61">
        <v>6</v>
      </c>
      <c r="C133" s="60">
        <v>6</v>
      </c>
      <c r="D133" s="61"/>
      <c r="E133" s="62"/>
      <c r="F133" s="63"/>
      <c r="G133" s="12" t="s">
        <v>97</v>
      </c>
      <c r="H133" s="7">
        <v>102</v>
      </c>
      <c r="I133" s="116">
        <f t="shared" ref="I133:L135" si="12">I134</f>
        <v>0</v>
      </c>
      <c r="J133" s="115">
        <f t="shared" si="12"/>
        <v>0</v>
      </c>
      <c r="K133" s="115">
        <f t="shared" si="12"/>
        <v>0</v>
      </c>
      <c r="L133" s="115">
        <f t="shared" si="12"/>
        <v>0</v>
      </c>
      <c r="M133"/>
    </row>
    <row r="134" spans="1:13" ht="26.25" hidden="1" customHeight="1">
      <c r="A134" s="64">
        <v>2</v>
      </c>
      <c r="B134" s="61">
        <v>6</v>
      </c>
      <c r="C134" s="60">
        <v>6</v>
      </c>
      <c r="D134" s="61">
        <v>1</v>
      </c>
      <c r="E134" s="62"/>
      <c r="F134" s="63"/>
      <c r="G134" s="12" t="s">
        <v>97</v>
      </c>
      <c r="H134" s="90">
        <v>103</v>
      </c>
      <c r="I134" s="115">
        <f t="shared" si="12"/>
        <v>0</v>
      </c>
      <c r="J134" s="115">
        <f t="shared" si="12"/>
        <v>0</v>
      </c>
      <c r="K134" s="115">
        <f t="shared" si="12"/>
        <v>0</v>
      </c>
      <c r="L134" s="115">
        <f t="shared" si="12"/>
        <v>0</v>
      </c>
      <c r="M134"/>
    </row>
    <row r="135" spans="1:13" ht="26.25" hidden="1" customHeight="1">
      <c r="A135" s="64">
        <v>2</v>
      </c>
      <c r="B135" s="61">
        <v>6</v>
      </c>
      <c r="C135" s="60">
        <v>6</v>
      </c>
      <c r="D135" s="61">
        <v>1</v>
      </c>
      <c r="E135" s="62">
        <v>1</v>
      </c>
      <c r="F135" s="63"/>
      <c r="G135" s="12" t="s">
        <v>97</v>
      </c>
      <c r="H135" s="90">
        <v>104</v>
      </c>
      <c r="I135" s="115">
        <f t="shared" si="12"/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  <c r="M135"/>
    </row>
    <row r="136" spans="1:13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>
        <v>1</v>
      </c>
      <c r="F136" s="63">
        <v>1</v>
      </c>
      <c r="G136" s="13" t="s">
        <v>97</v>
      </c>
      <c r="H136" s="90">
        <v>105</v>
      </c>
      <c r="I136" s="121">
        <v>0</v>
      </c>
      <c r="J136" s="134">
        <v>0</v>
      </c>
      <c r="K136" s="121">
        <v>0</v>
      </c>
      <c r="L136" s="121">
        <v>0</v>
      </c>
      <c r="M136"/>
    </row>
    <row r="137" spans="1:13" hidden="1">
      <c r="A137" s="83">
        <v>2</v>
      </c>
      <c r="B137" s="49">
        <v>7</v>
      </c>
      <c r="C137" s="49"/>
      <c r="D137" s="50"/>
      <c r="E137" s="50"/>
      <c r="F137" s="52"/>
      <c r="G137" s="51" t="s">
        <v>98</v>
      </c>
      <c r="H137" s="90">
        <v>106</v>
      </c>
      <c r="I137" s="116">
        <f>SUM(I138+I143+I151)</f>
        <v>0</v>
      </c>
      <c r="J137" s="127">
        <f>SUM(J138+J143+J151)</f>
        <v>0</v>
      </c>
      <c r="K137" s="116">
        <f>SUM(K138+K143+K151)</f>
        <v>0</v>
      </c>
      <c r="L137" s="115">
        <f>SUM(L138+L143+L151)</f>
        <v>0</v>
      </c>
    </row>
    <row r="138" spans="1:13" hidden="1">
      <c r="A138" s="64">
        <v>2</v>
      </c>
      <c r="B138" s="60">
        <v>7</v>
      </c>
      <c r="C138" s="60">
        <v>1</v>
      </c>
      <c r="D138" s="61"/>
      <c r="E138" s="61"/>
      <c r="F138" s="63"/>
      <c r="G138" s="62" t="s">
        <v>99</v>
      </c>
      <c r="H138" s="90">
        <v>107</v>
      </c>
      <c r="I138" s="116">
        <f t="shared" ref="I138:L139" si="13">I139</f>
        <v>0</v>
      </c>
      <c r="J138" s="127">
        <f t="shared" si="13"/>
        <v>0</v>
      </c>
      <c r="K138" s="116">
        <f t="shared" si="13"/>
        <v>0</v>
      </c>
      <c r="L138" s="115">
        <f t="shared" si="13"/>
        <v>0</v>
      </c>
    </row>
    <row r="139" spans="1:13" hidden="1">
      <c r="A139" s="64">
        <v>2</v>
      </c>
      <c r="B139" s="60">
        <v>7</v>
      </c>
      <c r="C139" s="60">
        <v>1</v>
      </c>
      <c r="D139" s="61">
        <v>1</v>
      </c>
      <c r="E139" s="61"/>
      <c r="F139" s="63"/>
      <c r="G139" s="62" t="s">
        <v>99</v>
      </c>
      <c r="H139" s="90">
        <v>108</v>
      </c>
      <c r="I139" s="116">
        <f t="shared" si="13"/>
        <v>0</v>
      </c>
      <c r="J139" s="127">
        <f t="shared" si="13"/>
        <v>0</v>
      </c>
      <c r="K139" s="116">
        <f t="shared" si="13"/>
        <v>0</v>
      </c>
      <c r="L139" s="115">
        <f t="shared" si="13"/>
        <v>0</v>
      </c>
    </row>
    <row r="140" spans="1:13" hidden="1">
      <c r="A140" s="64">
        <v>2</v>
      </c>
      <c r="B140" s="60">
        <v>7</v>
      </c>
      <c r="C140" s="60">
        <v>1</v>
      </c>
      <c r="D140" s="61">
        <v>1</v>
      </c>
      <c r="E140" s="61">
        <v>1</v>
      </c>
      <c r="F140" s="63"/>
      <c r="G140" s="62" t="s">
        <v>99</v>
      </c>
      <c r="H140" s="90">
        <v>109</v>
      </c>
      <c r="I140" s="116">
        <f>SUM(I141:I142)</f>
        <v>0</v>
      </c>
      <c r="J140" s="127">
        <f>SUM(J141:J142)</f>
        <v>0</v>
      </c>
      <c r="K140" s="116">
        <f>SUM(K141:K142)</f>
        <v>0</v>
      </c>
      <c r="L140" s="115">
        <f>SUM(L141:L142)</f>
        <v>0</v>
      </c>
    </row>
    <row r="141" spans="1:13" hidden="1">
      <c r="A141" s="73">
        <v>2</v>
      </c>
      <c r="B141" s="57">
        <v>7</v>
      </c>
      <c r="C141" s="73">
        <v>1</v>
      </c>
      <c r="D141" s="60">
        <v>1</v>
      </c>
      <c r="E141" s="55">
        <v>1</v>
      </c>
      <c r="F141" s="58">
        <v>1</v>
      </c>
      <c r="G141" s="56" t="s">
        <v>100</v>
      </c>
      <c r="H141" s="90">
        <v>110</v>
      </c>
      <c r="I141" s="135">
        <v>0</v>
      </c>
      <c r="J141" s="135">
        <v>0</v>
      </c>
      <c r="K141" s="135">
        <v>0</v>
      </c>
      <c r="L141" s="135">
        <v>0</v>
      </c>
    </row>
    <row r="142" spans="1:13" hidden="1">
      <c r="A142" s="60">
        <v>2</v>
      </c>
      <c r="B142" s="60">
        <v>7</v>
      </c>
      <c r="C142" s="64">
        <v>1</v>
      </c>
      <c r="D142" s="60">
        <v>1</v>
      </c>
      <c r="E142" s="61">
        <v>1</v>
      </c>
      <c r="F142" s="63">
        <v>2</v>
      </c>
      <c r="G142" s="62" t="s">
        <v>101</v>
      </c>
      <c r="H142" s="90">
        <v>111</v>
      </c>
      <c r="I142" s="120">
        <v>0</v>
      </c>
      <c r="J142" s="120">
        <v>0</v>
      </c>
      <c r="K142" s="120">
        <v>0</v>
      </c>
      <c r="L142" s="120">
        <v>0</v>
      </c>
    </row>
    <row r="143" spans="1:13" ht="25.5" hidden="1" customHeight="1">
      <c r="A143" s="67">
        <v>2</v>
      </c>
      <c r="B143" s="68">
        <v>7</v>
      </c>
      <c r="C143" s="67">
        <v>2</v>
      </c>
      <c r="D143" s="68"/>
      <c r="E143" s="69"/>
      <c r="F143" s="71"/>
      <c r="G143" s="70" t="s">
        <v>102</v>
      </c>
      <c r="H143" s="90">
        <v>112</v>
      </c>
      <c r="I143" s="117">
        <f t="shared" ref="I143:L144" si="14">I144</f>
        <v>0</v>
      </c>
      <c r="J143" s="129">
        <f t="shared" si="14"/>
        <v>0</v>
      </c>
      <c r="K143" s="117">
        <f t="shared" si="14"/>
        <v>0</v>
      </c>
      <c r="L143" s="118">
        <f t="shared" si="14"/>
        <v>0</v>
      </c>
      <c r="M143"/>
    </row>
    <row r="144" spans="1:13" ht="25.5" hidden="1" customHeight="1">
      <c r="A144" s="64">
        <v>2</v>
      </c>
      <c r="B144" s="60">
        <v>7</v>
      </c>
      <c r="C144" s="64">
        <v>2</v>
      </c>
      <c r="D144" s="60">
        <v>1</v>
      </c>
      <c r="E144" s="61"/>
      <c r="F144" s="63"/>
      <c r="G144" s="62" t="s">
        <v>103</v>
      </c>
      <c r="H144" s="90">
        <v>113</v>
      </c>
      <c r="I144" s="116">
        <f t="shared" si="14"/>
        <v>0</v>
      </c>
      <c r="J144" s="127">
        <f t="shared" si="14"/>
        <v>0</v>
      </c>
      <c r="K144" s="116">
        <f t="shared" si="14"/>
        <v>0</v>
      </c>
      <c r="L144" s="115">
        <f t="shared" si="14"/>
        <v>0</v>
      </c>
      <c r="M144"/>
    </row>
    <row r="145" spans="1:13" ht="25.5" hidden="1" customHeight="1">
      <c r="A145" s="64">
        <v>2</v>
      </c>
      <c r="B145" s="60">
        <v>7</v>
      </c>
      <c r="C145" s="64">
        <v>2</v>
      </c>
      <c r="D145" s="60">
        <v>1</v>
      </c>
      <c r="E145" s="61">
        <v>1</v>
      </c>
      <c r="F145" s="63"/>
      <c r="G145" s="62" t="s">
        <v>103</v>
      </c>
      <c r="H145" s="90">
        <v>114</v>
      </c>
      <c r="I145" s="116">
        <f>SUM(I146:I147)</f>
        <v>0</v>
      </c>
      <c r="J145" s="127">
        <f>SUM(J146:J147)</f>
        <v>0</v>
      </c>
      <c r="K145" s="116">
        <f>SUM(K146:K147)</f>
        <v>0</v>
      </c>
      <c r="L145" s="115">
        <f>SUM(L146:L147)</f>
        <v>0</v>
      </c>
      <c r="M145"/>
    </row>
    <row r="146" spans="1:13" hidden="1">
      <c r="A146" s="64">
        <v>2</v>
      </c>
      <c r="B146" s="60">
        <v>7</v>
      </c>
      <c r="C146" s="64">
        <v>2</v>
      </c>
      <c r="D146" s="60">
        <v>1</v>
      </c>
      <c r="E146" s="61">
        <v>1</v>
      </c>
      <c r="F146" s="63">
        <v>1</v>
      </c>
      <c r="G146" s="62" t="s">
        <v>104</v>
      </c>
      <c r="H146" s="90">
        <v>115</v>
      </c>
      <c r="I146" s="120">
        <v>0</v>
      </c>
      <c r="J146" s="120">
        <v>0</v>
      </c>
      <c r="K146" s="120">
        <v>0</v>
      </c>
      <c r="L146" s="120">
        <v>0</v>
      </c>
    </row>
    <row r="147" spans="1:13" hidden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>
        <v>2</v>
      </c>
      <c r="G147" s="62" t="s">
        <v>105</v>
      </c>
      <c r="H147" s="90">
        <v>116</v>
      </c>
      <c r="I147" s="120">
        <v>0</v>
      </c>
      <c r="J147" s="120">
        <v>0</v>
      </c>
      <c r="K147" s="120">
        <v>0</v>
      </c>
      <c r="L147" s="120">
        <v>0</v>
      </c>
    </row>
    <row r="148" spans="1:13" hidden="1">
      <c r="A148" s="64">
        <v>2</v>
      </c>
      <c r="B148" s="60">
        <v>7</v>
      </c>
      <c r="C148" s="64">
        <v>2</v>
      </c>
      <c r="D148" s="60">
        <v>2</v>
      </c>
      <c r="E148" s="61"/>
      <c r="F148" s="63"/>
      <c r="G148" s="62" t="s">
        <v>106</v>
      </c>
      <c r="H148" s="90">
        <v>117</v>
      </c>
      <c r="I148" s="116">
        <f>I149</f>
        <v>0</v>
      </c>
      <c r="J148" s="116">
        <f>J149</f>
        <v>0</v>
      </c>
      <c r="K148" s="116">
        <f>K149</f>
        <v>0</v>
      </c>
      <c r="L148" s="116">
        <f>L149</f>
        <v>0</v>
      </c>
    </row>
    <row r="149" spans="1:13" hidden="1">
      <c r="A149" s="64">
        <v>2</v>
      </c>
      <c r="B149" s="60">
        <v>7</v>
      </c>
      <c r="C149" s="64">
        <v>2</v>
      </c>
      <c r="D149" s="60">
        <v>2</v>
      </c>
      <c r="E149" s="61">
        <v>1</v>
      </c>
      <c r="F149" s="63"/>
      <c r="G149" s="62" t="s">
        <v>106</v>
      </c>
      <c r="H149" s="90">
        <v>118</v>
      </c>
      <c r="I149" s="116">
        <f>SUM(I150)</f>
        <v>0</v>
      </c>
      <c r="J149" s="116">
        <f>SUM(J150)</f>
        <v>0</v>
      </c>
      <c r="K149" s="116">
        <f>SUM(K150)</f>
        <v>0</v>
      </c>
      <c r="L149" s="116">
        <f>SUM(L150)</f>
        <v>0</v>
      </c>
    </row>
    <row r="150" spans="1:13" hidden="1">
      <c r="A150" s="64">
        <v>2</v>
      </c>
      <c r="B150" s="60">
        <v>7</v>
      </c>
      <c r="C150" s="64">
        <v>2</v>
      </c>
      <c r="D150" s="60">
        <v>2</v>
      </c>
      <c r="E150" s="61">
        <v>1</v>
      </c>
      <c r="F150" s="63">
        <v>1</v>
      </c>
      <c r="G150" s="62" t="s">
        <v>106</v>
      </c>
      <c r="H150" s="90">
        <v>119</v>
      </c>
      <c r="I150" s="120">
        <v>0</v>
      </c>
      <c r="J150" s="120">
        <v>0</v>
      </c>
      <c r="K150" s="120">
        <v>0</v>
      </c>
      <c r="L150" s="120">
        <v>0</v>
      </c>
    </row>
    <row r="151" spans="1:13" hidden="1">
      <c r="A151" s="64">
        <v>2</v>
      </c>
      <c r="B151" s="60">
        <v>7</v>
      </c>
      <c r="C151" s="64">
        <v>3</v>
      </c>
      <c r="D151" s="60"/>
      <c r="E151" s="61"/>
      <c r="F151" s="63"/>
      <c r="G151" s="62" t="s">
        <v>107</v>
      </c>
      <c r="H151" s="90">
        <v>120</v>
      </c>
      <c r="I151" s="116">
        <f t="shared" ref="I151:L152" si="15">I152</f>
        <v>0</v>
      </c>
      <c r="J151" s="127">
        <f t="shared" si="15"/>
        <v>0</v>
      </c>
      <c r="K151" s="116">
        <f t="shared" si="15"/>
        <v>0</v>
      </c>
      <c r="L151" s="115">
        <f t="shared" si="15"/>
        <v>0</v>
      </c>
    </row>
    <row r="152" spans="1:13" hidden="1">
      <c r="A152" s="67">
        <v>2</v>
      </c>
      <c r="B152" s="74">
        <v>7</v>
      </c>
      <c r="C152" s="91">
        <v>3</v>
      </c>
      <c r="D152" s="74">
        <v>1</v>
      </c>
      <c r="E152" s="75"/>
      <c r="F152" s="76"/>
      <c r="G152" s="77" t="s">
        <v>107</v>
      </c>
      <c r="H152" s="90">
        <v>121</v>
      </c>
      <c r="I152" s="125">
        <f t="shared" si="15"/>
        <v>0</v>
      </c>
      <c r="J152" s="133">
        <f t="shared" si="15"/>
        <v>0</v>
      </c>
      <c r="K152" s="125">
        <f t="shared" si="15"/>
        <v>0</v>
      </c>
      <c r="L152" s="124">
        <f t="shared" si="15"/>
        <v>0</v>
      </c>
    </row>
    <row r="153" spans="1:13" hidden="1">
      <c r="A153" s="64">
        <v>2</v>
      </c>
      <c r="B153" s="60">
        <v>7</v>
      </c>
      <c r="C153" s="64">
        <v>3</v>
      </c>
      <c r="D153" s="60">
        <v>1</v>
      </c>
      <c r="E153" s="61">
        <v>1</v>
      </c>
      <c r="F153" s="63"/>
      <c r="G153" s="62" t="s">
        <v>107</v>
      </c>
      <c r="H153" s="90">
        <v>122</v>
      </c>
      <c r="I153" s="116">
        <f>SUM(I154:I155)</f>
        <v>0</v>
      </c>
      <c r="J153" s="127">
        <f>SUM(J154:J155)</f>
        <v>0</v>
      </c>
      <c r="K153" s="116">
        <f>SUM(K154:K155)</f>
        <v>0</v>
      </c>
      <c r="L153" s="115">
        <f>SUM(L154:L155)</f>
        <v>0</v>
      </c>
    </row>
    <row r="154" spans="1:13" hidden="1">
      <c r="A154" s="73">
        <v>2</v>
      </c>
      <c r="B154" s="57">
        <v>7</v>
      </c>
      <c r="C154" s="73">
        <v>3</v>
      </c>
      <c r="D154" s="57">
        <v>1</v>
      </c>
      <c r="E154" s="55">
        <v>1</v>
      </c>
      <c r="F154" s="58">
        <v>1</v>
      </c>
      <c r="G154" s="56" t="s">
        <v>108</v>
      </c>
      <c r="H154" s="90">
        <v>123</v>
      </c>
      <c r="I154" s="135">
        <v>0</v>
      </c>
      <c r="J154" s="135">
        <v>0</v>
      </c>
      <c r="K154" s="135">
        <v>0</v>
      </c>
      <c r="L154" s="135">
        <v>0</v>
      </c>
    </row>
    <row r="155" spans="1:13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>
        <v>2</v>
      </c>
      <c r="G155" s="62" t="s">
        <v>109</v>
      </c>
      <c r="H155" s="90">
        <v>124</v>
      </c>
      <c r="I155" s="120">
        <v>0</v>
      </c>
      <c r="J155" s="121">
        <v>0</v>
      </c>
      <c r="K155" s="121">
        <v>0</v>
      </c>
      <c r="L155" s="121">
        <v>0</v>
      </c>
    </row>
    <row r="156" spans="1:13" hidden="1">
      <c r="A156" s="83">
        <v>2</v>
      </c>
      <c r="B156" s="83">
        <v>8</v>
      </c>
      <c r="C156" s="49"/>
      <c r="D156" s="66"/>
      <c r="E156" s="54"/>
      <c r="F156" s="92"/>
      <c r="G156" s="59" t="s">
        <v>110</v>
      </c>
      <c r="H156" s="90">
        <v>125</v>
      </c>
      <c r="I156" s="123">
        <f>I157</f>
        <v>0</v>
      </c>
      <c r="J156" s="128">
        <f>J157</f>
        <v>0</v>
      </c>
      <c r="K156" s="123">
        <f>K157</f>
        <v>0</v>
      </c>
      <c r="L156" s="122">
        <f>L157</f>
        <v>0</v>
      </c>
    </row>
    <row r="157" spans="1:13" hidden="1">
      <c r="A157" s="67">
        <v>2</v>
      </c>
      <c r="B157" s="67">
        <v>8</v>
      </c>
      <c r="C157" s="67">
        <v>1</v>
      </c>
      <c r="D157" s="68"/>
      <c r="E157" s="69"/>
      <c r="F157" s="71"/>
      <c r="G157" s="56" t="s">
        <v>110</v>
      </c>
      <c r="H157" s="90">
        <v>126</v>
      </c>
      <c r="I157" s="123">
        <f>I158+I163</f>
        <v>0</v>
      </c>
      <c r="J157" s="128">
        <f>J158+J163</f>
        <v>0</v>
      </c>
      <c r="K157" s="123">
        <f>K158+K163</f>
        <v>0</v>
      </c>
      <c r="L157" s="122">
        <f>L158+L163</f>
        <v>0</v>
      </c>
    </row>
    <row r="158" spans="1:13" hidden="1">
      <c r="A158" s="64">
        <v>2</v>
      </c>
      <c r="B158" s="60">
        <v>8</v>
      </c>
      <c r="C158" s="62">
        <v>1</v>
      </c>
      <c r="D158" s="60">
        <v>1</v>
      </c>
      <c r="E158" s="61"/>
      <c r="F158" s="63"/>
      <c r="G158" s="62" t="s">
        <v>111</v>
      </c>
      <c r="H158" s="90">
        <v>127</v>
      </c>
      <c r="I158" s="116">
        <f>I159</f>
        <v>0</v>
      </c>
      <c r="J158" s="127">
        <f>J159</f>
        <v>0</v>
      </c>
      <c r="K158" s="116">
        <f>K159</f>
        <v>0</v>
      </c>
      <c r="L158" s="115">
        <f>L159</f>
        <v>0</v>
      </c>
    </row>
    <row r="159" spans="1:13" hidden="1">
      <c r="A159" s="64">
        <v>2</v>
      </c>
      <c r="B159" s="60">
        <v>8</v>
      </c>
      <c r="C159" s="56">
        <v>1</v>
      </c>
      <c r="D159" s="57">
        <v>1</v>
      </c>
      <c r="E159" s="55">
        <v>1</v>
      </c>
      <c r="F159" s="58"/>
      <c r="G159" s="62" t="s">
        <v>111</v>
      </c>
      <c r="H159" s="90">
        <v>128</v>
      </c>
      <c r="I159" s="123">
        <f>SUM(I160:I162)</f>
        <v>0</v>
      </c>
      <c r="J159" s="123">
        <f>SUM(J160:J162)</f>
        <v>0</v>
      </c>
      <c r="K159" s="123">
        <f>SUM(K160:K162)</f>
        <v>0</v>
      </c>
      <c r="L159" s="123">
        <f>SUM(L160:L162)</f>
        <v>0</v>
      </c>
    </row>
    <row r="160" spans="1:13" hidden="1">
      <c r="A160" s="60">
        <v>2</v>
      </c>
      <c r="B160" s="57">
        <v>8</v>
      </c>
      <c r="C160" s="62">
        <v>1</v>
      </c>
      <c r="D160" s="60">
        <v>1</v>
      </c>
      <c r="E160" s="61">
        <v>1</v>
      </c>
      <c r="F160" s="63">
        <v>1</v>
      </c>
      <c r="G160" s="62" t="s">
        <v>112</v>
      </c>
      <c r="H160" s="90">
        <v>129</v>
      </c>
      <c r="I160" s="120">
        <v>0</v>
      </c>
      <c r="J160" s="120">
        <v>0</v>
      </c>
      <c r="K160" s="120">
        <v>0</v>
      </c>
      <c r="L160" s="120">
        <v>0</v>
      </c>
    </row>
    <row r="161" spans="1:15" ht="25.5" hidden="1" customHeight="1">
      <c r="A161" s="67">
        <v>2</v>
      </c>
      <c r="B161" s="74">
        <v>8</v>
      </c>
      <c r="C161" s="77">
        <v>1</v>
      </c>
      <c r="D161" s="74">
        <v>1</v>
      </c>
      <c r="E161" s="75">
        <v>1</v>
      </c>
      <c r="F161" s="76">
        <v>2</v>
      </c>
      <c r="G161" s="77" t="s">
        <v>113</v>
      </c>
      <c r="H161" s="90">
        <v>130</v>
      </c>
      <c r="I161" s="136">
        <v>0</v>
      </c>
      <c r="J161" s="136">
        <v>0</v>
      </c>
      <c r="K161" s="136">
        <v>0</v>
      </c>
      <c r="L161" s="136">
        <v>0</v>
      </c>
      <c r="M161"/>
    </row>
    <row r="162" spans="1:15" hidden="1">
      <c r="A162" s="67">
        <v>2</v>
      </c>
      <c r="B162" s="74">
        <v>8</v>
      </c>
      <c r="C162" s="77">
        <v>1</v>
      </c>
      <c r="D162" s="74">
        <v>1</v>
      </c>
      <c r="E162" s="75">
        <v>1</v>
      </c>
      <c r="F162" s="76">
        <v>3</v>
      </c>
      <c r="G162" s="77" t="s">
        <v>114</v>
      </c>
      <c r="H162" s="90">
        <v>131</v>
      </c>
      <c r="I162" s="136">
        <v>0</v>
      </c>
      <c r="J162" s="137">
        <v>0</v>
      </c>
      <c r="K162" s="136">
        <v>0</v>
      </c>
      <c r="L162" s="126">
        <v>0</v>
      </c>
    </row>
    <row r="163" spans="1:15" hidden="1">
      <c r="A163" s="64">
        <v>2</v>
      </c>
      <c r="B163" s="60">
        <v>8</v>
      </c>
      <c r="C163" s="62">
        <v>1</v>
      </c>
      <c r="D163" s="60">
        <v>2</v>
      </c>
      <c r="E163" s="61"/>
      <c r="F163" s="63"/>
      <c r="G163" s="62" t="s">
        <v>115</v>
      </c>
      <c r="H163" s="90">
        <v>132</v>
      </c>
      <c r="I163" s="116">
        <f t="shared" ref="I163:L164" si="16">I164</f>
        <v>0</v>
      </c>
      <c r="J163" s="127">
        <f t="shared" si="16"/>
        <v>0</v>
      </c>
      <c r="K163" s="116">
        <f t="shared" si="16"/>
        <v>0</v>
      </c>
      <c r="L163" s="115">
        <f t="shared" si="16"/>
        <v>0</v>
      </c>
    </row>
    <row r="164" spans="1:15" hidden="1">
      <c r="A164" s="64">
        <v>2</v>
      </c>
      <c r="B164" s="60">
        <v>8</v>
      </c>
      <c r="C164" s="62">
        <v>1</v>
      </c>
      <c r="D164" s="60">
        <v>2</v>
      </c>
      <c r="E164" s="61">
        <v>1</v>
      </c>
      <c r="F164" s="63"/>
      <c r="G164" s="62" t="s">
        <v>115</v>
      </c>
      <c r="H164" s="90">
        <v>133</v>
      </c>
      <c r="I164" s="116">
        <f t="shared" si="16"/>
        <v>0</v>
      </c>
      <c r="J164" s="127">
        <f t="shared" si="16"/>
        <v>0</v>
      </c>
      <c r="K164" s="116">
        <f t="shared" si="16"/>
        <v>0</v>
      </c>
      <c r="L164" s="115">
        <f t="shared" si="16"/>
        <v>0</v>
      </c>
    </row>
    <row r="165" spans="1:15" hidden="1">
      <c r="A165" s="67">
        <v>2</v>
      </c>
      <c r="B165" s="68">
        <v>8</v>
      </c>
      <c r="C165" s="70">
        <v>1</v>
      </c>
      <c r="D165" s="68">
        <v>2</v>
      </c>
      <c r="E165" s="69">
        <v>1</v>
      </c>
      <c r="F165" s="71">
        <v>1</v>
      </c>
      <c r="G165" s="62" t="s">
        <v>115</v>
      </c>
      <c r="H165" s="90">
        <v>134</v>
      </c>
      <c r="I165" s="138">
        <v>0</v>
      </c>
      <c r="J165" s="121">
        <v>0</v>
      </c>
      <c r="K165" s="121">
        <v>0</v>
      </c>
      <c r="L165" s="121">
        <v>0</v>
      </c>
    </row>
    <row r="166" spans="1:15" ht="38.25" hidden="1" customHeight="1">
      <c r="A166" s="83">
        <v>2</v>
      </c>
      <c r="B166" s="49">
        <v>9</v>
      </c>
      <c r="C166" s="51"/>
      <c r="D166" s="49"/>
      <c r="E166" s="50"/>
      <c r="F166" s="52"/>
      <c r="G166" s="51" t="s">
        <v>116</v>
      </c>
      <c r="H166" s="90">
        <v>135</v>
      </c>
      <c r="I166" s="116">
        <f>I167+I171</f>
        <v>0</v>
      </c>
      <c r="J166" s="127">
        <f>J167+J171</f>
        <v>0</v>
      </c>
      <c r="K166" s="116">
        <f>K167+K171</f>
        <v>0</v>
      </c>
      <c r="L166" s="115">
        <f>L167+L171</f>
        <v>0</v>
      </c>
      <c r="M166"/>
    </row>
    <row r="167" spans="1:15" ht="38.25" hidden="1" customHeight="1">
      <c r="A167" s="64">
        <v>2</v>
      </c>
      <c r="B167" s="60">
        <v>9</v>
      </c>
      <c r="C167" s="62">
        <v>1</v>
      </c>
      <c r="D167" s="60"/>
      <c r="E167" s="61"/>
      <c r="F167" s="63"/>
      <c r="G167" s="62" t="s">
        <v>117</v>
      </c>
      <c r="H167" s="90">
        <v>136</v>
      </c>
      <c r="I167" s="116">
        <f t="shared" ref="I167:L169" si="17">I168</f>
        <v>0</v>
      </c>
      <c r="J167" s="127">
        <f t="shared" si="17"/>
        <v>0</v>
      </c>
      <c r="K167" s="116">
        <f t="shared" si="17"/>
        <v>0</v>
      </c>
      <c r="L167" s="115">
        <f t="shared" si="17"/>
        <v>0</v>
      </c>
      <c r="M167" s="70"/>
      <c r="N167" s="70"/>
      <c r="O167" s="70"/>
    </row>
    <row r="168" spans="1:15" ht="38.25" hidden="1" customHeight="1">
      <c r="A168" s="73">
        <v>2</v>
      </c>
      <c r="B168" s="57">
        <v>9</v>
      </c>
      <c r="C168" s="56">
        <v>1</v>
      </c>
      <c r="D168" s="57">
        <v>1</v>
      </c>
      <c r="E168" s="55"/>
      <c r="F168" s="58"/>
      <c r="G168" s="62" t="s">
        <v>117</v>
      </c>
      <c r="H168" s="90">
        <v>137</v>
      </c>
      <c r="I168" s="123">
        <f t="shared" si="17"/>
        <v>0</v>
      </c>
      <c r="J168" s="128">
        <f t="shared" si="17"/>
        <v>0</v>
      </c>
      <c r="K168" s="123">
        <f t="shared" si="17"/>
        <v>0</v>
      </c>
      <c r="L168" s="122">
        <f t="shared" si="17"/>
        <v>0</v>
      </c>
      <c r="M168"/>
    </row>
    <row r="169" spans="1:15" ht="38.25" hidden="1" customHeight="1">
      <c r="A169" s="64">
        <v>2</v>
      </c>
      <c r="B169" s="60">
        <v>9</v>
      </c>
      <c r="C169" s="64">
        <v>1</v>
      </c>
      <c r="D169" s="60">
        <v>1</v>
      </c>
      <c r="E169" s="61">
        <v>1</v>
      </c>
      <c r="F169" s="63"/>
      <c r="G169" s="62" t="s">
        <v>117</v>
      </c>
      <c r="H169" s="90">
        <v>138</v>
      </c>
      <c r="I169" s="116">
        <f t="shared" si="17"/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/>
    </row>
    <row r="170" spans="1:15" ht="38.25" hidden="1" customHeight="1">
      <c r="A170" s="73">
        <v>2</v>
      </c>
      <c r="B170" s="57">
        <v>9</v>
      </c>
      <c r="C170" s="57">
        <v>1</v>
      </c>
      <c r="D170" s="57">
        <v>1</v>
      </c>
      <c r="E170" s="55">
        <v>1</v>
      </c>
      <c r="F170" s="58">
        <v>1</v>
      </c>
      <c r="G170" s="62" t="s">
        <v>117</v>
      </c>
      <c r="H170" s="90">
        <v>139</v>
      </c>
      <c r="I170" s="135">
        <v>0</v>
      </c>
      <c r="J170" s="135">
        <v>0</v>
      </c>
      <c r="K170" s="135">
        <v>0</v>
      </c>
      <c r="L170" s="135">
        <v>0</v>
      </c>
      <c r="M170"/>
    </row>
    <row r="171" spans="1:15" ht="38.25" hidden="1" customHeight="1">
      <c r="A171" s="64">
        <v>2</v>
      </c>
      <c r="B171" s="60">
        <v>9</v>
      </c>
      <c r="C171" s="60">
        <v>2</v>
      </c>
      <c r="D171" s="60"/>
      <c r="E171" s="61"/>
      <c r="F171" s="63"/>
      <c r="G171" s="62" t="s">
        <v>118</v>
      </c>
      <c r="H171" s="90">
        <v>140</v>
      </c>
      <c r="I171" s="116">
        <f>SUM(I172+I177)</f>
        <v>0</v>
      </c>
      <c r="J171" s="116">
        <f>SUM(J172+J177)</f>
        <v>0</v>
      </c>
      <c r="K171" s="116">
        <f>SUM(K172+K177)</f>
        <v>0</v>
      </c>
      <c r="L171" s="116">
        <f>SUM(L172+L177)</f>
        <v>0</v>
      </c>
      <c r="M171"/>
    </row>
    <row r="172" spans="1:15" ht="51" hidden="1" customHeight="1">
      <c r="A172" s="64">
        <v>2</v>
      </c>
      <c r="B172" s="60">
        <v>9</v>
      </c>
      <c r="C172" s="60">
        <v>2</v>
      </c>
      <c r="D172" s="57">
        <v>1</v>
      </c>
      <c r="E172" s="55"/>
      <c r="F172" s="58"/>
      <c r="G172" s="56" t="s">
        <v>119</v>
      </c>
      <c r="H172" s="90">
        <v>141</v>
      </c>
      <c r="I172" s="123">
        <f>I173</f>
        <v>0</v>
      </c>
      <c r="J172" s="128">
        <f>J173</f>
        <v>0</v>
      </c>
      <c r="K172" s="123">
        <f>K173</f>
        <v>0</v>
      </c>
      <c r="L172" s="122">
        <f>L173</f>
        <v>0</v>
      </c>
      <c r="M172"/>
    </row>
    <row r="173" spans="1:15" ht="51" hidden="1" customHeight="1">
      <c r="A173" s="73">
        <v>2</v>
      </c>
      <c r="B173" s="57">
        <v>9</v>
      </c>
      <c r="C173" s="57">
        <v>2</v>
      </c>
      <c r="D173" s="60">
        <v>1</v>
      </c>
      <c r="E173" s="61">
        <v>1</v>
      </c>
      <c r="F173" s="63"/>
      <c r="G173" s="56" t="s">
        <v>119</v>
      </c>
      <c r="H173" s="90">
        <v>142</v>
      </c>
      <c r="I173" s="116">
        <f>SUM(I174:I176)</f>
        <v>0</v>
      </c>
      <c r="J173" s="127">
        <f>SUM(J174:J176)</f>
        <v>0</v>
      </c>
      <c r="K173" s="116">
        <f>SUM(K174:K176)</f>
        <v>0</v>
      </c>
      <c r="L173" s="115">
        <f>SUM(L174:L176)</f>
        <v>0</v>
      </c>
      <c r="M173"/>
    </row>
    <row r="174" spans="1:15" ht="51" hidden="1" customHeight="1">
      <c r="A174" s="67">
        <v>2</v>
      </c>
      <c r="B174" s="74">
        <v>9</v>
      </c>
      <c r="C174" s="74">
        <v>2</v>
      </c>
      <c r="D174" s="74">
        <v>1</v>
      </c>
      <c r="E174" s="75">
        <v>1</v>
      </c>
      <c r="F174" s="76">
        <v>1</v>
      </c>
      <c r="G174" s="56" t="s">
        <v>120</v>
      </c>
      <c r="H174" s="90">
        <v>143</v>
      </c>
      <c r="I174" s="136">
        <v>0</v>
      </c>
      <c r="J174" s="119">
        <v>0</v>
      </c>
      <c r="K174" s="119">
        <v>0</v>
      </c>
      <c r="L174" s="119">
        <v>0</v>
      </c>
      <c r="M174"/>
    </row>
    <row r="175" spans="1:15" ht="63.75" hidden="1" customHeight="1">
      <c r="A175" s="64">
        <v>2</v>
      </c>
      <c r="B175" s="60">
        <v>9</v>
      </c>
      <c r="C175" s="60">
        <v>2</v>
      </c>
      <c r="D175" s="60">
        <v>1</v>
      </c>
      <c r="E175" s="61">
        <v>1</v>
      </c>
      <c r="F175" s="63">
        <v>2</v>
      </c>
      <c r="G175" s="56" t="s">
        <v>121</v>
      </c>
      <c r="H175" s="90">
        <v>144</v>
      </c>
      <c r="I175" s="120">
        <v>0</v>
      </c>
      <c r="J175" s="139">
        <v>0</v>
      </c>
      <c r="K175" s="139">
        <v>0</v>
      </c>
      <c r="L175" s="139">
        <v>0</v>
      </c>
      <c r="M175"/>
    </row>
    <row r="176" spans="1:15" ht="51" hidden="1" customHeight="1">
      <c r="A176" s="64">
        <v>2</v>
      </c>
      <c r="B176" s="60">
        <v>9</v>
      </c>
      <c r="C176" s="60">
        <v>2</v>
      </c>
      <c r="D176" s="60">
        <v>1</v>
      </c>
      <c r="E176" s="61">
        <v>1</v>
      </c>
      <c r="F176" s="63">
        <v>3</v>
      </c>
      <c r="G176" s="56" t="s">
        <v>122</v>
      </c>
      <c r="H176" s="90">
        <v>145</v>
      </c>
      <c r="I176" s="120">
        <v>0</v>
      </c>
      <c r="J176" s="120">
        <v>0</v>
      </c>
      <c r="K176" s="120">
        <v>0</v>
      </c>
      <c r="L176" s="120">
        <v>0</v>
      </c>
      <c r="M176"/>
    </row>
    <row r="177" spans="1:13" ht="38.25" hidden="1" customHeight="1">
      <c r="A177" s="93">
        <v>2</v>
      </c>
      <c r="B177" s="93">
        <v>9</v>
      </c>
      <c r="C177" s="93">
        <v>2</v>
      </c>
      <c r="D177" s="93">
        <v>2</v>
      </c>
      <c r="E177" s="93"/>
      <c r="F177" s="93"/>
      <c r="G177" s="62" t="s">
        <v>123</v>
      </c>
      <c r="H177" s="90">
        <v>146</v>
      </c>
      <c r="I177" s="116">
        <f>I178</f>
        <v>0</v>
      </c>
      <c r="J177" s="127">
        <f>J178</f>
        <v>0</v>
      </c>
      <c r="K177" s="116">
        <f>K178</f>
        <v>0</v>
      </c>
      <c r="L177" s="115">
        <f>L178</f>
        <v>0</v>
      </c>
      <c r="M177"/>
    </row>
    <row r="178" spans="1:13" ht="38.25" hidden="1" customHeight="1">
      <c r="A178" s="64">
        <v>2</v>
      </c>
      <c r="B178" s="60">
        <v>9</v>
      </c>
      <c r="C178" s="60">
        <v>2</v>
      </c>
      <c r="D178" s="60">
        <v>2</v>
      </c>
      <c r="E178" s="61">
        <v>1</v>
      </c>
      <c r="F178" s="63"/>
      <c r="G178" s="56" t="s">
        <v>124</v>
      </c>
      <c r="H178" s="90">
        <v>147</v>
      </c>
      <c r="I178" s="123">
        <f>SUM(I179:I181)</f>
        <v>0</v>
      </c>
      <c r="J178" s="123">
        <f>SUM(J179:J181)</f>
        <v>0</v>
      </c>
      <c r="K178" s="123">
        <f>SUM(K179:K181)</f>
        <v>0</v>
      </c>
      <c r="L178" s="123">
        <f>SUM(L179:L181)</f>
        <v>0</v>
      </c>
      <c r="M178"/>
    </row>
    <row r="179" spans="1:13" ht="51" hidden="1" customHeight="1">
      <c r="A179" s="64">
        <v>2</v>
      </c>
      <c r="B179" s="60">
        <v>9</v>
      </c>
      <c r="C179" s="60">
        <v>2</v>
      </c>
      <c r="D179" s="60">
        <v>2</v>
      </c>
      <c r="E179" s="60">
        <v>1</v>
      </c>
      <c r="F179" s="63">
        <v>1</v>
      </c>
      <c r="G179" s="94" t="s">
        <v>125</v>
      </c>
      <c r="H179" s="90">
        <v>148</v>
      </c>
      <c r="I179" s="120">
        <v>0</v>
      </c>
      <c r="J179" s="119">
        <v>0</v>
      </c>
      <c r="K179" s="119">
        <v>0</v>
      </c>
      <c r="L179" s="119">
        <v>0</v>
      </c>
      <c r="M179"/>
    </row>
    <row r="180" spans="1:13" ht="51" hidden="1" customHeight="1">
      <c r="A180" s="68">
        <v>2</v>
      </c>
      <c r="B180" s="70">
        <v>9</v>
      </c>
      <c r="C180" s="68">
        <v>2</v>
      </c>
      <c r="D180" s="69">
        <v>2</v>
      </c>
      <c r="E180" s="69">
        <v>1</v>
      </c>
      <c r="F180" s="71">
        <v>2</v>
      </c>
      <c r="G180" s="70" t="s">
        <v>126</v>
      </c>
      <c r="H180" s="90">
        <v>149</v>
      </c>
      <c r="I180" s="119">
        <v>0</v>
      </c>
      <c r="J180" s="121">
        <v>0</v>
      </c>
      <c r="K180" s="121">
        <v>0</v>
      </c>
      <c r="L180" s="121">
        <v>0</v>
      </c>
      <c r="M180"/>
    </row>
    <row r="181" spans="1:13" ht="51" hidden="1" customHeight="1">
      <c r="A181" s="60">
        <v>2</v>
      </c>
      <c r="B181" s="77">
        <v>9</v>
      </c>
      <c r="C181" s="74">
        <v>2</v>
      </c>
      <c r="D181" s="75">
        <v>2</v>
      </c>
      <c r="E181" s="75">
        <v>1</v>
      </c>
      <c r="F181" s="76">
        <v>3</v>
      </c>
      <c r="G181" s="77" t="s">
        <v>127</v>
      </c>
      <c r="H181" s="90">
        <v>150</v>
      </c>
      <c r="I181" s="139">
        <v>0</v>
      </c>
      <c r="J181" s="139">
        <v>0</v>
      </c>
      <c r="K181" s="139">
        <v>0</v>
      </c>
      <c r="L181" s="139">
        <v>0</v>
      </c>
      <c r="M181"/>
    </row>
    <row r="182" spans="1:13" ht="76.5" customHeight="1">
      <c r="A182" s="49">
        <v>3</v>
      </c>
      <c r="B182" s="51"/>
      <c r="C182" s="49"/>
      <c r="D182" s="50"/>
      <c r="E182" s="50"/>
      <c r="F182" s="52"/>
      <c r="G182" s="88" t="s">
        <v>128</v>
      </c>
      <c r="H182" s="90">
        <v>151</v>
      </c>
      <c r="I182" s="115">
        <f>SUM(I183+I236+I301)</f>
        <v>29800</v>
      </c>
      <c r="J182" s="127">
        <f>SUM(J183+J236+J301)</f>
        <v>29800</v>
      </c>
      <c r="K182" s="116">
        <f>SUM(K183+K236+K301)</f>
        <v>29766</v>
      </c>
      <c r="L182" s="115">
        <f>SUM(L183+L236+L301)</f>
        <v>29766</v>
      </c>
      <c r="M182"/>
    </row>
    <row r="183" spans="1:13" ht="25.5" customHeight="1">
      <c r="A183" s="83">
        <v>3</v>
      </c>
      <c r="B183" s="49">
        <v>1</v>
      </c>
      <c r="C183" s="66"/>
      <c r="D183" s="54"/>
      <c r="E183" s="54"/>
      <c r="F183" s="92"/>
      <c r="G183" s="81" t="s">
        <v>129</v>
      </c>
      <c r="H183" s="90">
        <v>152</v>
      </c>
      <c r="I183" s="115">
        <f>SUM(I184+I207+I214+I226+I230)</f>
        <v>29800</v>
      </c>
      <c r="J183" s="122">
        <f>SUM(J184+J207+J214+J226+J230)</f>
        <v>29800</v>
      </c>
      <c r="K183" s="122">
        <f>SUM(K184+K207+K214+K226+K230)</f>
        <v>29766</v>
      </c>
      <c r="L183" s="122">
        <f>SUM(L184+L207+L214+L226+L230)</f>
        <v>29766</v>
      </c>
      <c r="M183"/>
    </row>
    <row r="184" spans="1:13" ht="25.5" customHeight="1">
      <c r="A184" s="57">
        <v>3</v>
      </c>
      <c r="B184" s="56">
        <v>1</v>
      </c>
      <c r="C184" s="57">
        <v>1</v>
      </c>
      <c r="D184" s="55"/>
      <c r="E184" s="55"/>
      <c r="F184" s="95"/>
      <c r="G184" s="64" t="s">
        <v>130</v>
      </c>
      <c r="H184" s="90">
        <v>153</v>
      </c>
      <c r="I184" s="122">
        <f>SUM(I185+I188+I193+I199+I204)</f>
        <v>29800</v>
      </c>
      <c r="J184" s="127">
        <f>SUM(J185+J188+J193+J199+J204)</f>
        <v>29800</v>
      </c>
      <c r="K184" s="116">
        <f>SUM(K185+K188+K193+K199+K204)</f>
        <v>29766</v>
      </c>
      <c r="L184" s="115">
        <f>SUM(L185+L188+L193+L199+L204)</f>
        <v>29766</v>
      </c>
      <c r="M184"/>
    </row>
    <row r="185" spans="1:13" hidden="1">
      <c r="A185" s="60">
        <v>3</v>
      </c>
      <c r="B185" s="62">
        <v>1</v>
      </c>
      <c r="C185" s="60">
        <v>1</v>
      </c>
      <c r="D185" s="61">
        <v>1</v>
      </c>
      <c r="E185" s="61"/>
      <c r="F185" s="96"/>
      <c r="G185" s="64" t="s">
        <v>131</v>
      </c>
      <c r="H185" s="90">
        <v>154</v>
      </c>
      <c r="I185" s="115">
        <f t="shared" ref="I185:L186" si="18">I186</f>
        <v>0</v>
      </c>
      <c r="J185" s="128">
        <f t="shared" si="18"/>
        <v>0</v>
      </c>
      <c r="K185" s="123">
        <f t="shared" si="18"/>
        <v>0</v>
      </c>
      <c r="L185" s="122">
        <f t="shared" si="18"/>
        <v>0</v>
      </c>
    </row>
    <row r="186" spans="1:13" hidden="1">
      <c r="A186" s="60">
        <v>3</v>
      </c>
      <c r="B186" s="62">
        <v>1</v>
      </c>
      <c r="C186" s="60">
        <v>1</v>
      </c>
      <c r="D186" s="61">
        <v>1</v>
      </c>
      <c r="E186" s="61">
        <v>1</v>
      </c>
      <c r="F186" s="84"/>
      <c r="G186" s="64" t="s">
        <v>131</v>
      </c>
      <c r="H186" s="90">
        <v>155</v>
      </c>
      <c r="I186" s="122">
        <f t="shared" si="18"/>
        <v>0</v>
      </c>
      <c r="J186" s="115">
        <f t="shared" si="18"/>
        <v>0</v>
      </c>
      <c r="K186" s="115">
        <f t="shared" si="18"/>
        <v>0</v>
      </c>
      <c r="L186" s="115">
        <f t="shared" si="18"/>
        <v>0</v>
      </c>
    </row>
    <row r="187" spans="1:13" hidden="1">
      <c r="A187" s="60">
        <v>3</v>
      </c>
      <c r="B187" s="62">
        <v>1</v>
      </c>
      <c r="C187" s="60">
        <v>1</v>
      </c>
      <c r="D187" s="61">
        <v>1</v>
      </c>
      <c r="E187" s="61">
        <v>1</v>
      </c>
      <c r="F187" s="84">
        <v>1</v>
      </c>
      <c r="G187" s="64" t="s">
        <v>131</v>
      </c>
      <c r="H187" s="90">
        <v>156</v>
      </c>
      <c r="I187" s="121">
        <v>0</v>
      </c>
      <c r="J187" s="121">
        <v>0</v>
      </c>
      <c r="K187" s="121">
        <v>0</v>
      </c>
      <c r="L187" s="121">
        <v>0</v>
      </c>
    </row>
    <row r="188" spans="1:13">
      <c r="A188" s="57">
        <v>3</v>
      </c>
      <c r="B188" s="55">
        <v>1</v>
      </c>
      <c r="C188" s="55">
        <v>1</v>
      </c>
      <c r="D188" s="55">
        <v>2</v>
      </c>
      <c r="E188" s="55"/>
      <c r="F188" s="58"/>
      <c r="G188" s="56" t="s">
        <v>132</v>
      </c>
      <c r="H188" s="90">
        <v>157</v>
      </c>
      <c r="I188" s="122">
        <f>I189</f>
        <v>29800</v>
      </c>
      <c r="J188" s="128">
        <f>J189</f>
        <v>29800</v>
      </c>
      <c r="K188" s="123">
        <f>K189</f>
        <v>29766</v>
      </c>
      <c r="L188" s="122">
        <f>L189</f>
        <v>29766</v>
      </c>
    </row>
    <row r="189" spans="1:13">
      <c r="A189" s="60">
        <v>3</v>
      </c>
      <c r="B189" s="61">
        <v>1</v>
      </c>
      <c r="C189" s="61">
        <v>1</v>
      </c>
      <c r="D189" s="61">
        <v>2</v>
      </c>
      <c r="E189" s="61">
        <v>1</v>
      </c>
      <c r="F189" s="63"/>
      <c r="G189" s="56" t="s">
        <v>132</v>
      </c>
      <c r="H189" s="90">
        <v>158</v>
      </c>
      <c r="I189" s="115">
        <f>SUM(I190:I192)</f>
        <v>29800</v>
      </c>
      <c r="J189" s="127">
        <f>SUM(J190:J192)</f>
        <v>29800</v>
      </c>
      <c r="K189" s="116">
        <f>SUM(K190:K192)</f>
        <v>29766</v>
      </c>
      <c r="L189" s="115">
        <f>SUM(L190:L192)</f>
        <v>29766</v>
      </c>
    </row>
    <row r="190" spans="1:13" hidden="1">
      <c r="A190" s="57">
        <v>3</v>
      </c>
      <c r="B190" s="55">
        <v>1</v>
      </c>
      <c r="C190" s="55">
        <v>1</v>
      </c>
      <c r="D190" s="55">
        <v>2</v>
      </c>
      <c r="E190" s="55">
        <v>1</v>
      </c>
      <c r="F190" s="58">
        <v>1</v>
      </c>
      <c r="G190" s="56" t="s">
        <v>133</v>
      </c>
      <c r="H190" s="90">
        <v>159</v>
      </c>
      <c r="I190" s="119">
        <v>0</v>
      </c>
      <c r="J190" s="119">
        <v>0</v>
      </c>
      <c r="K190" s="119">
        <v>0</v>
      </c>
      <c r="L190" s="139">
        <v>0</v>
      </c>
    </row>
    <row r="191" spans="1:13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>
        <v>2</v>
      </c>
      <c r="G191" s="62" t="s">
        <v>134</v>
      </c>
      <c r="H191" s="90">
        <v>160</v>
      </c>
      <c r="I191" s="121">
        <v>0</v>
      </c>
      <c r="J191" s="121">
        <v>0</v>
      </c>
      <c r="K191" s="121">
        <v>0</v>
      </c>
      <c r="L191" s="121">
        <v>0</v>
      </c>
    </row>
    <row r="192" spans="1:13" ht="25.5" customHeight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3</v>
      </c>
      <c r="G192" s="56" t="s">
        <v>135</v>
      </c>
      <c r="H192" s="90">
        <v>161</v>
      </c>
      <c r="I192" s="119">
        <v>29800</v>
      </c>
      <c r="J192" s="119">
        <v>29800</v>
      </c>
      <c r="K192" s="119">
        <v>29766</v>
      </c>
      <c r="L192" s="139">
        <v>29766</v>
      </c>
      <c r="M192"/>
    </row>
    <row r="193" spans="1:13" hidden="1">
      <c r="A193" s="60">
        <v>3</v>
      </c>
      <c r="B193" s="61">
        <v>1</v>
      </c>
      <c r="C193" s="61">
        <v>1</v>
      </c>
      <c r="D193" s="61">
        <v>3</v>
      </c>
      <c r="E193" s="61"/>
      <c r="F193" s="63"/>
      <c r="G193" s="62" t="s">
        <v>136</v>
      </c>
      <c r="H193" s="90">
        <v>162</v>
      </c>
      <c r="I193" s="115">
        <f>I194</f>
        <v>0</v>
      </c>
      <c r="J193" s="127">
        <f>J194</f>
        <v>0</v>
      </c>
      <c r="K193" s="116">
        <f>K194</f>
        <v>0</v>
      </c>
      <c r="L193" s="115">
        <f>L194</f>
        <v>0</v>
      </c>
    </row>
    <row r="194" spans="1:13" hidden="1">
      <c r="A194" s="60">
        <v>3</v>
      </c>
      <c r="B194" s="61">
        <v>1</v>
      </c>
      <c r="C194" s="61">
        <v>1</v>
      </c>
      <c r="D194" s="61">
        <v>3</v>
      </c>
      <c r="E194" s="61">
        <v>1</v>
      </c>
      <c r="F194" s="63"/>
      <c r="G194" s="62" t="s">
        <v>136</v>
      </c>
      <c r="H194" s="90">
        <v>163</v>
      </c>
      <c r="I194" s="115">
        <f>SUM(I195:I198)</f>
        <v>0</v>
      </c>
      <c r="J194" s="115">
        <f>SUM(J195:J198)</f>
        <v>0</v>
      </c>
      <c r="K194" s="115">
        <f>SUM(K195:K198)</f>
        <v>0</v>
      </c>
      <c r="L194" s="115">
        <f>SUM(L195:L198)</f>
        <v>0</v>
      </c>
    </row>
    <row r="195" spans="1:13" hidden="1">
      <c r="A195" s="60">
        <v>3</v>
      </c>
      <c r="B195" s="61">
        <v>1</v>
      </c>
      <c r="C195" s="61">
        <v>1</v>
      </c>
      <c r="D195" s="61">
        <v>3</v>
      </c>
      <c r="E195" s="61">
        <v>1</v>
      </c>
      <c r="F195" s="63">
        <v>1</v>
      </c>
      <c r="G195" s="62" t="s">
        <v>137</v>
      </c>
      <c r="H195" s="90">
        <v>164</v>
      </c>
      <c r="I195" s="121">
        <v>0</v>
      </c>
      <c r="J195" s="121">
        <v>0</v>
      </c>
      <c r="K195" s="121">
        <v>0</v>
      </c>
      <c r="L195" s="139">
        <v>0</v>
      </c>
    </row>
    <row r="196" spans="1:13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>
        <v>2</v>
      </c>
      <c r="G196" s="62" t="s">
        <v>138</v>
      </c>
      <c r="H196" s="90">
        <v>165</v>
      </c>
      <c r="I196" s="119">
        <v>0</v>
      </c>
      <c r="J196" s="121">
        <v>0</v>
      </c>
      <c r="K196" s="121">
        <v>0</v>
      </c>
      <c r="L196" s="121">
        <v>0</v>
      </c>
    </row>
    <row r="197" spans="1:13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3</v>
      </c>
      <c r="G197" s="64" t="s">
        <v>139</v>
      </c>
      <c r="H197" s="90">
        <v>166</v>
      </c>
      <c r="I197" s="119">
        <v>0</v>
      </c>
      <c r="J197" s="126">
        <v>0</v>
      </c>
      <c r="K197" s="126">
        <v>0</v>
      </c>
      <c r="L197" s="126">
        <v>0</v>
      </c>
    </row>
    <row r="198" spans="1:13" ht="26.25" hidden="1" customHeight="1">
      <c r="A198" s="68">
        <v>3</v>
      </c>
      <c r="B198" s="69">
        <v>1</v>
      </c>
      <c r="C198" s="69">
        <v>1</v>
      </c>
      <c r="D198" s="69">
        <v>3</v>
      </c>
      <c r="E198" s="69">
        <v>1</v>
      </c>
      <c r="F198" s="71">
        <v>4</v>
      </c>
      <c r="G198" s="13" t="s">
        <v>140</v>
      </c>
      <c r="H198" s="90">
        <v>167</v>
      </c>
      <c r="I198" s="140">
        <v>0</v>
      </c>
      <c r="J198" s="141">
        <v>0</v>
      </c>
      <c r="K198" s="121">
        <v>0</v>
      </c>
      <c r="L198" s="121">
        <v>0</v>
      </c>
      <c r="M198"/>
    </row>
    <row r="199" spans="1:13" hidden="1">
      <c r="A199" s="68">
        <v>3</v>
      </c>
      <c r="B199" s="69">
        <v>1</v>
      </c>
      <c r="C199" s="69">
        <v>1</v>
      </c>
      <c r="D199" s="69">
        <v>4</v>
      </c>
      <c r="E199" s="69"/>
      <c r="F199" s="71"/>
      <c r="G199" s="70" t="s">
        <v>141</v>
      </c>
      <c r="H199" s="90">
        <v>168</v>
      </c>
      <c r="I199" s="115">
        <f>I200</f>
        <v>0</v>
      </c>
      <c r="J199" s="129">
        <f>J200</f>
        <v>0</v>
      </c>
      <c r="K199" s="117">
        <f>K200</f>
        <v>0</v>
      </c>
      <c r="L199" s="118">
        <f>L200</f>
        <v>0</v>
      </c>
    </row>
    <row r="200" spans="1:13" hidden="1">
      <c r="A200" s="60">
        <v>3</v>
      </c>
      <c r="B200" s="61">
        <v>1</v>
      </c>
      <c r="C200" s="61">
        <v>1</v>
      </c>
      <c r="D200" s="61">
        <v>4</v>
      </c>
      <c r="E200" s="61">
        <v>1</v>
      </c>
      <c r="F200" s="63"/>
      <c r="G200" s="70" t="s">
        <v>141</v>
      </c>
      <c r="H200" s="90">
        <v>169</v>
      </c>
      <c r="I200" s="122">
        <f>SUM(I201:I203)</f>
        <v>0</v>
      </c>
      <c r="J200" s="127">
        <f>SUM(J201:J203)</f>
        <v>0</v>
      </c>
      <c r="K200" s="116">
        <f>SUM(K201:K203)</f>
        <v>0</v>
      </c>
      <c r="L200" s="115">
        <f>SUM(L201:L203)</f>
        <v>0</v>
      </c>
    </row>
    <row r="201" spans="1:13" hidden="1">
      <c r="A201" s="60">
        <v>3</v>
      </c>
      <c r="B201" s="61">
        <v>1</v>
      </c>
      <c r="C201" s="61">
        <v>1</v>
      </c>
      <c r="D201" s="61">
        <v>4</v>
      </c>
      <c r="E201" s="61">
        <v>1</v>
      </c>
      <c r="F201" s="63">
        <v>1</v>
      </c>
      <c r="G201" s="62" t="s">
        <v>142</v>
      </c>
      <c r="H201" s="90">
        <v>170</v>
      </c>
      <c r="I201" s="121">
        <v>0</v>
      </c>
      <c r="J201" s="121">
        <v>0</v>
      </c>
      <c r="K201" s="121">
        <v>0</v>
      </c>
      <c r="L201" s="139">
        <v>0</v>
      </c>
    </row>
    <row r="202" spans="1:13" ht="25.5" hidden="1" customHeight="1">
      <c r="A202" s="57">
        <v>3</v>
      </c>
      <c r="B202" s="55">
        <v>1</v>
      </c>
      <c r="C202" s="55">
        <v>1</v>
      </c>
      <c r="D202" s="55">
        <v>4</v>
      </c>
      <c r="E202" s="55">
        <v>1</v>
      </c>
      <c r="F202" s="58">
        <v>2</v>
      </c>
      <c r="G202" s="56" t="s">
        <v>143</v>
      </c>
      <c r="H202" s="90">
        <v>171</v>
      </c>
      <c r="I202" s="119">
        <v>0</v>
      </c>
      <c r="J202" s="119">
        <v>0</v>
      </c>
      <c r="K202" s="120">
        <v>0</v>
      </c>
      <c r="L202" s="121">
        <v>0</v>
      </c>
      <c r="M202"/>
    </row>
    <row r="203" spans="1:13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3</v>
      </c>
      <c r="G203" s="62" t="s">
        <v>144</v>
      </c>
      <c r="H203" s="90">
        <v>172</v>
      </c>
      <c r="I203" s="119">
        <v>0</v>
      </c>
      <c r="J203" s="119">
        <v>0</v>
      </c>
      <c r="K203" s="119">
        <v>0</v>
      </c>
      <c r="L203" s="121">
        <v>0</v>
      </c>
    </row>
    <row r="204" spans="1:13" ht="25.5" hidden="1" customHeight="1">
      <c r="A204" s="60">
        <v>3</v>
      </c>
      <c r="B204" s="61">
        <v>1</v>
      </c>
      <c r="C204" s="61">
        <v>1</v>
      </c>
      <c r="D204" s="61">
        <v>5</v>
      </c>
      <c r="E204" s="61"/>
      <c r="F204" s="63"/>
      <c r="G204" s="62" t="s">
        <v>145</v>
      </c>
      <c r="H204" s="90">
        <v>173</v>
      </c>
      <c r="I204" s="115">
        <f t="shared" ref="I204:L205" si="19">I205</f>
        <v>0</v>
      </c>
      <c r="J204" s="127">
        <f t="shared" si="19"/>
        <v>0</v>
      </c>
      <c r="K204" s="116">
        <f t="shared" si="19"/>
        <v>0</v>
      </c>
      <c r="L204" s="115">
        <f t="shared" si="19"/>
        <v>0</v>
      </c>
      <c r="M204"/>
    </row>
    <row r="205" spans="1:13" ht="25.5" hidden="1" customHeight="1">
      <c r="A205" s="68">
        <v>3</v>
      </c>
      <c r="B205" s="69">
        <v>1</v>
      </c>
      <c r="C205" s="69">
        <v>1</v>
      </c>
      <c r="D205" s="69">
        <v>5</v>
      </c>
      <c r="E205" s="69">
        <v>1</v>
      </c>
      <c r="F205" s="71"/>
      <c r="G205" s="62" t="s">
        <v>145</v>
      </c>
      <c r="H205" s="90">
        <v>174</v>
      </c>
      <c r="I205" s="116">
        <f t="shared" si="19"/>
        <v>0</v>
      </c>
      <c r="J205" s="116">
        <f t="shared" si="19"/>
        <v>0</v>
      </c>
      <c r="K205" s="116">
        <f t="shared" si="19"/>
        <v>0</v>
      </c>
      <c r="L205" s="116">
        <f t="shared" si="19"/>
        <v>0</v>
      </c>
      <c r="M205"/>
    </row>
    <row r="206" spans="1:13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>
        <v>1</v>
      </c>
      <c r="F206" s="63">
        <v>1</v>
      </c>
      <c r="G206" s="62" t="s">
        <v>145</v>
      </c>
      <c r="H206" s="90">
        <v>175</v>
      </c>
      <c r="I206" s="119">
        <v>0</v>
      </c>
      <c r="J206" s="121">
        <v>0</v>
      </c>
      <c r="K206" s="121">
        <v>0</v>
      </c>
      <c r="L206" s="121">
        <v>0</v>
      </c>
      <c r="M206"/>
    </row>
    <row r="207" spans="1:13" ht="25.5" hidden="1" customHeight="1">
      <c r="A207" s="68">
        <v>3</v>
      </c>
      <c r="B207" s="69">
        <v>1</v>
      </c>
      <c r="C207" s="69">
        <v>2</v>
      </c>
      <c r="D207" s="69"/>
      <c r="E207" s="69"/>
      <c r="F207" s="71"/>
      <c r="G207" s="70" t="s">
        <v>146</v>
      </c>
      <c r="H207" s="90">
        <v>176</v>
      </c>
      <c r="I207" s="115">
        <f t="shared" ref="I207:L208" si="20">I208</f>
        <v>0</v>
      </c>
      <c r="J207" s="129">
        <f t="shared" si="20"/>
        <v>0</v>
      </c>
      <c r="K207" s="117">
        <f t="shared" si="20"/>
        <v>0</v>
      </c>
      <c r="L207" s="118">
        <f t="shared" si="20"/>
        <v>0</v>
      </c>
      <c r="M207"/>
    </row>
    <row r="208" spans="1:13" ht="25.5" hidden="1" customHeight="1">
      <c r="A208" s="60">
        <v>3</v>
      </c>
      <c r="B208" s="61">
        <v>1</v>
      </c>
      <c r="C208" s="61">
        <v>2</v>
      </c>
      <c r="D208" s="61">
        <v>1</v>
      </c>
      <c r="E208" s="61"/>
      <c r="F208" s="63"/>
      <c r="G208" s="70" t="s">
        <v>146</v>
      </c>
      <c r="H208" s="90">
        <v>177</v>
      </c>
      <c r="I208" s="122">
        <f t="shared" si="20"/>
        <v>0</v>
      </c>
      <c r="J208" s="127">
        <f t="shared" si="20"/>
        <v>0</v>
      </c>
      <c r="K208" s="116">
        <f t="shared" si="20"/>
        <v>0</v>
      </c>
      <c r="L208" s="115">
        <f t="shared" si="20"/>
        <v>0</v>
      </c>
      <c r="M208"/>
    </row>
    <row r="209" spans="1:15" ht="25.5" hidden="1" customHeight="1">
      <c r="A209" s="57">
        <v>3</v>
      </c>
      <c r="B209" s="55">
        <v>1</v>
      </c>
      <c r="C209" s="55">
        <v>2</v>
      </c>
      <c r="D209" s="55">
        <v>1</v>
      </c>
      <c r="E209" s="55">
        <v>1</v>
      </c>
      <c r="F209" s="58"/>
      <c r="G209" s="70" t="s">
        <v>146</v>
      </c>
      <c r="H209" s="90">
        <v>178</v>
      </c>
      <c r="I209" s="115">
        <f>SUM(I210:I213)</f>
        <v>0</v>
      </c>
      <c r="J209" s="128">
        <f>SUM(J210:J213)</f>
        <v>0</v>
      </c>
      <c r="K209" s="123">
        <f>SUM(K210:K213)</f>
        <v>0</v>
      </c>
      <c r="L209" s="122">
        <f>SUM(L210:L213)</f>
        <v>0</v>
      </c>
      <c r="M209"/>
    </row>
    <row r="210" spans="1:15" ht="38.25" hidden="1" customHeight="1">
      <c r="A210" s="60">
        <v>3</v>
      </c>
      <c r="B210" s="61">
        <v>1</v>
      </c>
      <c r="C210" s="61">
        <v>2</v>
      </c>
      <c r="D210" s="61">
        <v>1</v>
      </c>
      <c r="E210" s="61">
        <v>1</v>
      </c>
      <c r="F210" s="63">
        <v>2</v>
      </c>
      <c r="G210" s="62" t="s">
        <v>147</v>
      </c>
      <c r="H210" s="90">
        <v>179</v>
      </c>
      <c r="I210" s="121">
        <v>0</v>
      </c>
      <c r="J210" s="121">
        <v>0</v>
      </c>
      <c r="K210" s="121">
        <v>0</v>
      </c>
      <c r="L210" s="121">
        <v>0</v>
      </c>
      <c r="M210"/>
    </row>
    <row r="211" spans="1:15" hidden="1">
      <c r="A211" s="60">
        <v>3</v>
      </c>
      <c r="B211" s="61">
        <v>1</v>
      </c>
      <c r="C211" s="61">
        <v>2</v>
      </c>
      <c r="D211" s="60">
        <v>1</v>
      </c>
      <c r="E211" s="61">
        <v>1</v>
      </c>
      <c r="F211" s="63">
        <v>3</v>
      </c>
      <c r="G211" s="62" t="s">
        <v>148</v>
      </c>
      <c r="H211" s="90">
        <v>180</v>
      </c>
      <c r="I211" s="121">
        <v>0</v>
      </c>
      <c r="J211" s="121">
        <v>0</v>
      </c>
      <c r="K211" s="121">
        <v>0</v>
      </c>
      <c r="L211" s="121">
        <v>0</v>
      </c>
    </row>
    <row r="212" spans="1:15" ht="25.5" hidden="1" customHeight="1">
      <c r="A212" s="60">
        <v>3</v>
      </c>
      <c r="B212" s="61">
        <v>1</v>
      </c>
      <c r="C212" s="61">
        <v>2</v>
      </c>
      <c r="D212" s="60">
        <v>1</v>
      </c>
      <c r="E212" s="61">
        <v>1</v>
      </c>
      <c r="F212" s="63">
        <v>4</v>
      </c>
      <c r="G212" s="62" t="s">
        <v>149</v>
      </c>
      <c r="H212" s="90">
        <v>181</v>
      </c>
      <c r="I212" s="121">
        <v>0</v>
      </c>
      <c r="J212" s="121">
        <v>0</v>
      </c>
      <c r="K212" s="121">
        <v>0</v>
      </c>
      <c r="L212" s="121">
        <v>0</v>
      </c>
      <c r="M212"/>
    </row>
    <row r="213" spans="1:15" hidden="1">
      <c r="A213" s="68">
        <v>3</v>
      </c>
      <c r="B213" s="75">
        <v>1</v>
      </c>
      <c r="C213" s="75">
        <v>2</v>
      </c>
      <c r="D213" s="74">
        <v>1</v>
      </c>
      <c r="E213" s="75">
        <v>1</v>
      </c>
      <c r="F213" s="76">
        <v>5</v>
      </c>
      <c r="G213" s="77" t="s">
        <v>150</v>
      </c>
      <c r="H213" s="90">
        <v>182</v>
      </c>
      <c r="I213" s="121">
        <v>0</v>
      </c>
      <c r="J213" s="121">
        <v>0</v>
      </c>
      <c r="K213" s="121">
        <v>0</v>
      </c>
      <c r="L213" s="139">
        <v>0</v>
      </c>
    </row>
    <row r="214" spans="1:15" hidden="1">
      <c r="A214" s="60">
        <v>3</v>
      </c>
      <c r="B214" s="61">
        <v>1</v>
      </c>
      <c r="C214" s="61">
        <v>3</v>
      </c>
      <c r="D214" s="60"/>
      <c r="E214" s="61"/>
      <c r="F214" s="63"/>
      <c r="G214" s="62" t="s">
        <v>151</v>
      </c>
      <c r="H214" s="90">
        <v>183</v>
      </c>
      <c r="I214" s="115">
        <f>SUM(I215+I218)</f>
        <v>0</v>
      </c>
      <c r="J214" s="127">
        <f>SUM(J215+J218)</f>
        <v>0</v>
      </c>
      <c r="K214" s="116">
        <f>SUM(K215+K218)</f>
        <v>0</v>
      </c>
      <c r="L214" s="115">
        <f>SUM(L215+L218)</f>
        <v>0</v>
      </c>
    </row>
    <row r="215" spans="1:15" ht="25.5" hidden="1" customHeight="1">
      <c r="A215" s="57">
        <v>3</v>
      </c>
      <c r="B215" s="55">
        <v>1</v>
      </c>
      <c r="C215" s="55">
        <v>3</v>
      </c>
      <c r="D215" s="57">
        <v>1</v>
      </c>
      <c r="E215" s="60"/>
      <c r="F215" s="58"/>
      <c r="G215" s="56" t="s">
        <v>152</v>
      </c>
      <c r="H215" s="90">
        <v>184</v>
      </c>
      <c r="I215" s="122">
        <f t="shared" ref="I215:L216" si="21">I216</f>
        <v>0</v>
      </c>
      <c r="J215" s="128">
        <f t="shared" si="21"/>
        <v>0</v>
      </c>
      <c r="K215" s="123">
        <f t="shared" si="21"/>
        <v>0</v>
      </c>
      <c r="L215" s="122">
        <f t="shared" si="21"/>
        <v>0</v>
      </c>
      <c r="M215"/>
    </row>
    <row r="216" spans="1:15" ht="25.5" hidden="1" customHeight="1">
      <c r="A216" s="60">
        <v>3</v>
      </c>
      <c r="B216" s="61">
        <v>1</v>
      </c>
      <c r="C216" s="61">
        <v>3</v>
      </c>
      <c r="D216" s="60">
        <v>1</v>
      </c>
      <c r="E216" s="60">
        <v>1</v>
      </c>
      <c r="F216" s="63"/>
      <c r="G216" s="56" t="s">
        <v>152</v>
      </c>
      <c r="H216" s="90">
        <v>185</v>
      </c>
      <c r="I216" s="115">
        <f t="shared" si="21"/>
        <v>0</v>
      </c>
      <c r="J216" s="127">
        <f t="shared" si="21"/>
        <v>0</v>
      </c>
      <c r="K216" s="116">
        <f t="shared" si="21"/>
        <v>0</v>
      </c>
      <c r="L216" s="115">
        <f t="shared" si="21"/>
        <v>0</v>
      </c>
      <c r="M216"/>
    </row>
    <row r="217" spans="1:15" ht="25.5" hidden="1" customHeight="1">
      <c r="A217" s="60">
        <v>3</v>
      </c>
      <c r="B217" s="62">
        <v>1</v>
      </c>
      <c r="C217" s="60">
        <v>3</v>
      </c>
      <c r="D217" s="61">
        <v>1</v>
      </c>
      <c r="E217" s="61">
        <v>1</v>
      </c>
      <c r="F217" s="63">
        <v>1</v>
      </c>
      <c r="G217" s="56" t="s">
        <v>152</v>
      </c>
      <c r="H217" s="90">
        <v>186</v>
      </c>
      <c r="I217" s="139">
        <v>0</v>
      </c>
      <c r="J217" s="139">
        <v>0</v>
      </c>
      <c r="K217" s="139">
        <v>0</v>
      </c>
      <c r="L217" s="139">
        <v>0</v>
      </c>
      <c r="M217"/>
    </row>
    <row r="218" spans="1:15" hidden="1">
      <c r="A218" s="60">
        <v>3</v>
      </c>
      <c r="B218" s="62">
        <v>1</v>
      </c>
      <c r="C218" s="60">
        <v>3</v>
      </c>
      <c r="D218" s="61">
        <v>2</v>
      </c>
      <c r="E218" s="61"/>
      <c r="F218" s="63"/>
      <c r="G218" s="62" t="s">
        <v>153</v>
      </c>
      <c r="H218" s="90">
        <v>187</v>
      </c>
      <c r="I218" s="115">
        <f>I219</f>
        <v>0</v>
      </c>
      <c r="J218" s="127">
        <f>J219</f>
        <v>0</v>
      </c>
      <c r="K218" s="116">
        <f>K219</f>
        <v>0</v>
      </c>
      <c r="L218" s="115">
        <f>L219</f>
        <v>0</v>
      </c>
    </row>
    <row r="219" spans="1:15" hidden="1">
      <c r="A219" s="57">
        <v>3</v>
      </c>
      <c r="B219" s="56">
        <v>1</v>
      </c>
      <c r="C219" s="57">
        <v>3</v>
      </c>
      <c r="D219" s="55">
        <v>2</v>
      </c>
      <c r="E219" s="55">
        <v>1</v>
      </c>
      <c r="F219" s="58"/>
      <c r="G219" s="62" t="s">
        <v>153</v>
      </c>
      <c r="H219" s="90">
        <v>188</v>
      </c>
      <c r="I219" s="115">
        <f>SUM(I220:I225)</f>
        <v>0</v>
      </c>
      <c r="J219" s="115">
        <f>SUM(J220:J225)</f>
        <v>0</v>
      </c>
      <c r="K219" s="115">
        <f>SUM(K220:K225)</f>
        <v>0</v>
      </c>
      <c r="L219" s="115">
        <f>SUM(L220:L225)</f>
        <v>0</v>
      </c>
      <c r="M219" s="97"/>
      <c r="N219" s="97"/>
      <c r="O219" s="97"/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>
        <v>1</v>
      </c>
      <c r="F220" s="63">
        <v>1</v>
      </c>
      <c r="G220" s="62" t="s">
        <v>154</v>
      </c>
      <c r="H220" s="90">
        <v>189</v>
      </c>
      <c r="I220" s="121">
        <v>0</v>
      </c>
      <c r="J220" s="121">
        <v>0</v>
      </c>
      <c r="K220" s="121">
        <v>0</v>
      </c>
      <c r="L220" s="139">
        <v>0</v>
      </c>
    </row>
    <row r="221" spans="1:15" ht="25.5" hidden="1" customHeight="1">
      <c r="A221" s="60">
        <v>3</v>
      </c>
      <c r="B221" s="62">
        <v>1</v>
      </c>
      <c r="C221" s="60">
        <v>3</v>
      </c>
      <c r="D221" s="61">
        <v>2</v>
      </c>
      <c r="E221" s="61">
        <v>1</v>
      </c>
      <c r="F221" s="63">
        <v>2</v>
      </c>
      <c r="G221" s="62" t="s">
        <v>155</v>
      </c>
      <c r="H221" s="90">
        <v>190</v>
      </c>
      <c r="I221" s="121">
        <v>0</v>
      </c>
      <c r="J221" s="121">
        <v>0</v>
      </c>
      <c r="K221" s="121">
        <v>0</v>
      </c>
      <c r="L221" s="121">
        <v>0</v>
      </c>
      <c r="M221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3</v>
      </c>
      <c r="G222" s="62" t="s">
        <v>156</v>
      </c>
      <c r="H222" s="90">
        <v>191</v>
      </c>
      <c r="I222" s="121">
        <v>0</v>
      </c>
      <c r="J222" s="121">
        <v>0</v>
      </c>
      <c r="K222" s="121">
        <v>0</v>
      </c>
      <c r="L222" s="121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4</v>
      </c>
      <c r="G223" s="62" t="s">
        <v>157</v>
      </c>
      <c r="H223" s="90">
        <v>192</v>
      </c>
      <c r="I223" s="121">
        <v>0</v>
      </c>
      <c r="J223" s="121">
        <v>0</v>
      </c>
      <c r="K223" s="121">
        <v>0</v>
      </c>
      <c r="L223" s="139">
        <v>0</v>
      </c>
      <c r="M223"/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5</v>
      </c>
      <c r="G224" s="56" t="s">
        <v>158</v>
      </c>
      <c r="H224" s="90">
        <v>193</v>
      </c>
      <c r="I224" s="121">
        <v>0</v>
      </c>
      <c r="J224" s="121">
        <v>0</v>
      </c>
      <c r="K224" s="121">
        <v>0</v>
      </c>
      <c r="L224" s="121">
        <v>0</v>
      </c>
    </row>
    <row r="225" spans="1:13" hidden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6</v>
      </c>
      <c r="G225" s="56" t="s">
        <v>153</v>
      </c>
      <c r="H225" s="90">
        <v>194</v>
      </c>
      <c r="I225" s="121">
        <v>0</v>
      </c>
      <c r="J225" s="121">
        <v>0</v>
      </c>
      <c r="K225" s="121">
        <v>0</v>
      </c>
      <c r="L225" s="139">
        <v>0</v>
      </c>
    </row>
    <row r="226" spans="1:13" ht="25.5" hidden="1" customHeight="1">
      <c r="A226" s="57">
        <v>3</v>
      </c>
      <c r="B226" s="55">
        <v>1</v>
      </c>
      <c r="C226" s="55">
        <v>4</v>
      </c>
      <c r="D226" s="55"/>
      <c r="E226" s="55"/>
      <c r="F226" s="58"/>
      <c r="G226" s="56" t="s">
        <v>159</v>
      </c>
      <c r="H226" s="90">
        <v>195</v>
      </c>
      <c r="I226" s="122">
        <f t="shared" ref="I226:L228" si="22">I227</f>
        <v>0</v>
      </c>
      <c r="J226" s="128">
        <f t="shared" si="22"/>
        <v>0</v>
      </c>
      <c r="K226" s="123">
        <f t="shared" si="22"/>
        <v>0</v>
      </c>
      <c r="L226" s="123">
        <f t="shared" si="22"/>
        <v>0</v>
      </c>
      <c r="M226"/>
    </row>
    <row r="227" spans="1:13" ht="25.5" hidden="1" customHeight="1">
      <c r="A227" s="68">
        <v>3</v>
      </c>
      <c r="B227" s="75">
        <v>1</v>
      </c>
      <c r="C227" s="75">
        <v>4</v>
      </c>
      <c r="D227" s="75">
        <v>1</v>
      </c>
      <c r="E227" s="75"/>
      <c r="F227" s="76"/>
      <c r="G227" s="56" t="s">
        <v>159</v>
      </c>
      <c r="H227" s="90">
        <v>196</v>
      </c>
      <c r="I227" s="124">
        <f t="shared" si="22"/>
        <v>0</v>
      </c>
      <c r="J227" s="133">
        <f t="shared" si="22"/>
        <v>0</v>
      </c>
      <c r="K227" s="125">
        <f t="shared" si="22"/>
        <v>0</v>
      </c>
      <c r="L227" s="125">
        <f t="shared" si="22"/>
        <v>0</v>
      </c>
      <c r="M227"/>
    </row>
    <row r="228" spans="1:13" ht="25.5" hidden="1" customHeight="1">
      <c r="A228" s="60">
        <v>3</v>
      </c>
      <c r="B228" s="61">
        <v>1</v>
      </c>
      <c r="C228" s="61">
        <v>4</v>
      </c>
      <c r="D228" s="61">
        <v>1</v>
      </c>
      <c r="E228" s="61">
        <v>1</v>
      </c>
      <c r="F228" s="63"/>
      <c r="G228" s="56" t="s">
        <v>160</v>
      </c>
      <c r="H228" s="90">
        <v>197</v>
      </c>
      <c r="I228" s="115">
        <f t="shared" si="22"/>
        <v>0</v>
      </c>
      <c r="J228" s="127">
        <f t="shared" si="22"/>
        <v>0</v>
      </c>
      <c r="K228" s="116">
        <f t="shared" si="22"/>
        <v>0</v>
      </c>
      <c r="L228" s="116">
        <f t="shared" si="22"/>
        <v>0</v>
      </c>
      <c r="M228"/>
    </row>
    <row r="229" spans="1:13" ht="25.5" hidden="1" customHeight="1">
      <c r="A229" s="64">
        <v>3</v>
      </c>
      <c r="B229" s="60">
        <v>1</v>
      </c>
      <c r="C229" s="61">
        <v>4</v>
      </c>
      <c r="D229" s="61">
        <v>1</v>
      </c>
      <c r="E229" s="61">
        <v>1</v>
      </c>
      <c r="F229" s="63">
        <v>1</v>
      </c>
      <c r="G229" s="56" t="s">
        <v>160</v>
      </c>
      <c r="H229" s="90">
        <v>198</v>
      </c>
      <c r="I229" s="121">
        <v>0</v>
      </c>
      <c r="J229" s="121">
        <v>0</v>
      </c>
      <c r="K229" s="121">
        <v>0</v>
      </c>
      <c r="L229" s="121">
        <v>0</v>
      </c>
      <c r="M229"/>
    </row>
    <row r="230" spans="1:13" ht="25.5" hidden="1" customHeight="1">
      <c r="A230" s="64">
        <v>3</v>
      </c>
      <c r="B230" s="61">
        <v>1</v>
      </c>
      <c r="C230" s="61">
        <v>5</v>
      </c>
      <c r="D230" s="61"/>
      <c r="E230" s="61"/>
      <c r="F230" s="63"/>
      <c r="G230" s="62" t="s">
        <v>161</v>
      </c>
      <c r="H230" s="90">
        <v>199</v>
      </c>
      <c r="I230" s="115">
        <f t="shared" ref="I230:L231" si="23">I231</f>
        <v>0</v>
      </c>
      <c r="J230" s="115">
        <f t="shared" si="23"/>
        <v>0</v>
      </c>
      <c r="K230" s="115">
        <f t="shared" si="23"/>
        <v>0</v>
      </c>
      <c r="L230" s="115">
        <f t="shared" si="23"/>
        <v>0</v>
      </c>
      <c r="M230"/>
    </row>
    <row r="231" spans="1:13" ht="25.5" hidden="1" customHeight="1">
      <c r="A231" s="64">
        <v>3</v>
      </c>
      <c r="B231" s="61">
        <v>1</v>
      </c>
      <c r="C231" s="61">
        <v>5</v>
      </c>
      <c r="D231" s="61">
        <v>1</v>
      </c>
      <c r="E231" s="61"/>
      <c r="F231" s="63"/>
      <c r="G231" s="62" t="s">
        <v>161</v>
      </c>
      <c r="H231" s="90">
        <v>200</v>
      </c>
      <c r="I231" s="115">
        <f t="shared" si="23"/>
        <v>0</v>
      </c>
      <c r="J231" s="115">
        <f t="shared" si="23"/>
        <v>0</v>
      </c>
      <c r="K231" s="115">
        <f t="shared" si="23"/>
        <v>0</v>
      </c>
      <c r="L231" s="115">
        <f t="shared" si="23"/>
        <v>0</v>
      </c>
      <c r="M231"/>
    </row>
    <row r="232" spans="1:13" ht="25.5" hidden="1" customHeight="1">
      <c r="A232" s="64">
        <v>3</v>
      </c>
      <c r="B232" s="61">
        <v>1</v>
      </c>
      <c r="C232" s="61">
        <v>5</v>
      </c>
      <c r="D232" s="61">
        <v>1</v>
      </c>
      <c r="E232" s="61">
        <v>1</v>
      </c>
      <c r="F232" s="63"/>
      <c r="G232" s="62" t="s">
        <v>161</v>
      </c>
      <c r="H232" s="90">
        <v>201</v>
      </c>
      <c r="I232" s="115">
        <f>SUM(I233:I235)</f>
        <v>0</v>
      </c>
      <c r="J232" s="115">
        <f>SUM(J233:J235)</f>
        <v>0</v>
      </c>
      <c r="K232" s="115">
        <f>SUM(K233:K235)</f>
        <v>0</v>
      </c>
      <c r="L232" s="115">
        <f>SUM(L233:L235)</f>
        <v>0</v>
      </c>
      <c r="M232"/>
    </row>
    <row r="233" spans="1:13" hidden="1">
      <c r="A233" s="64">
        <v>3</v>
      </c>
      <c r="B233" s="61">
        <v>1</v>
      </c>
      <c r="C233" s="61">
        <v>5</v>
      </c>
      <c r="D233" s="61">
        <v>1</v>
      </c>
      <c r="E233" s="61">
        <v>1</v>
      </c>
      <c r="F233" s="63">
        <v>1</v>
      </c>
      <c r="G233" s="94" t="s">
        <v>162</v>
      </c>
      <c r="H233" s="90">
        <v>202</v>
      </c>
      <c r="I233" s="121">
        <v>0</v>
      </c>
      <c r="J233" s="121">
        <v>0</v>
      </c>
      <c r="K233" s="121">
        <v>0</v>
      </c>
      <c r="L233" s="121">
        <v>0</v>
      </c>
    </row>
    <row r="234" spans="1:13" hidden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>
        <v>2</v>
      </c>
      <c r="G234" s="94" t="s">
        <v>163</v>
      </c>
      <c r="H234" s="90">
        <v>203</v>
      </c>
      <c r="I234" s="121">
        <v>0</v>
      </c>
      <c r="J234" s="121">
        <v>0</v>
      </c>
      <c r="K234" s="121">
        <v>0</v>
      </c>
      <c r="L234" s="121">
        <v>0</v>
      </c>
    </row>
    <row r="235" spans="1:13" ht="25.5" hidden="1" customHeight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3</v>
      </c>
      <c r="G235" s="94" t="s">
        <v>164</v>
      </c>
      <c r="H235" s="90">
        <v>204</v>
      </c>
      <c r="I235" s="121">
        <v>0</v>
      </c>
      <c r="J235" s="121">
        <v>0</v>
      </c>
      <c r="K235" s="121">
        <v>0</v>
      </c>
      <c r="L235" s="121">
        <v>0</v>
      </c>
      <c r="M235"/>
    </row>
    <row r="236" spans="1:13" ht="38.25" hidden="1" customHeight="1">
      <c r="A236" s="49">
        <v>3</v>
      </c>
      <c r="B236" s="50">
        <v>2</v>
      </c>
      <c r="C236" s="50"/>
      <c r="D236" s="50"/>
      <c r="E236" s="50"/>
      <c r="F236" s="52"/>
      <c r="G236" s="51" t="s">
        <v>165</v>
      </c>
      <c r="H236" s="90">
        <v>205</v>
      </c>
      <c r="I236" s="115">
        <f>SUM(I237+I269)</f>
        <v>0</v>
      </c>
      <c r="J236" s="127">
        <f>SUM(J237+J269)</f>
        <v>0</v>
      </c>
      <c r="K236" s="116">
        <f>SUM(K237+K269)</f>
        <v>0</v>
      </c>
      <c r="L236" s="116">
        <f>SUM(L237+L269)</f>
        <v>0</v>
      </c>
      <c r="M236"/>
    </row>
    <row r="237" spans="1:13" ht="38.25" hidden="1" customHeight="1">
      <c r="A237" s="68">
        <v>3</v>
      </c>
      <c r="B237" s="74">
        <v>2</v>
      </c>
      <c r="C237" s="75">
        <v>1</v>
      </c>
      <c r="D237" s="75"/>
      <c r="E237" s="75"/>
      <c r="F237" s="76"/>
      <c r="G237" s="77" t="s">
        <v>166</v>
      </c>
      <c r="H237" s="90">
        <v>206</v>
      </c>
      <c r="I237" s="124">
        <f>SUM(I238+I247+I251+I255+I259+I262+I265)</f>
        <v>0</v>
      </c>
      <c r="J237" s="133">
        <f>SUM(J238+J247+J251+J255+J259+J262+J265)</f>
        <v>0</v>
      </c>
      <c r="K237" s="125">
        <f>SUM(K238+K247+K251+K255+K259+K262+K265)</f>
        <v>0</v>
      </c>
      <c r="L237" s="125">
        <f>SUM(L238+L247+L251+L255+L259+L262+L265)</f>
        <v>0</v>
      </c>
      <c r="M237"/>
    </row>
    <row r="238" spans="1:13" hidden="1">
      <c r="A238" s="60">
        <v>3</v>
      </c>
      <c r="B238" s="61">
        <v>2</v>
      </c>
      <c r="C238" s="61">
        <v>1</v>
      </c>
      <c r="D238" s="61">
        <v>1</v>
      </c>
      <c r="E238" s="61"/>
      <c r="F238" s="63"/>
      <c r="G238" s="62" t="s">
        <v>167</v>
      </c>
      <c r="H238" s="90">
        <v>207</v>
      </c>
      <c r="I238" s="124">
        <f>I239</f>
        <v>0</v>
      </c>
      <c r="J238" s="124">
        <f>J239</f>
        <v>0</v>
      </c>
      <c r="K238" s="124">
        <f>K239</f>
        <v>0</v>
      </c>
      <c r="L238" s="124">
        <f>L239</f>
        <v>0</v>
      </c>
    </row>
    <row r="239" spans="1:13" hidden="1">
      <c r="A239" s="60">
        <v>3</v>
      </c>
      <c r="B239" s="60">
        <v>2</v>
      </c>
      <c r="C239" s="61">
        <v>1</v>
      </c>
      <c r="D239" s="61">
        <v>1</v>
      </c>
      <c r="E239" s="61">
        <v>1</v>
      </c>
      <c r="F239" s="63"/>
      <c r="G239" s="62" t="s">
        <v>168</v>
      </c>
      <c r="H239" s="90">
        <v>208</v>
      </c>
      <c r="I239" s="115">
        <f>SUM(I240:I240)</f>
        <v>0</v>
      </c>
      <c r="J239" s="127">
        <f>SUM(J240:J240)</f>
        <v>0</v>
      </c>
      <c r="K239" s="116">
        <f>SUM(K240:K240)</f>
        <v>0</v>
      </c>
      <c r="L239" s="116">
        <f>SUM(L240:L240)</f>
        <v>0</v>
      </c>
    </row>
    <row r="240" spans="1:13" hidden="1">
      <c r="A240" s="68">
        <v>3</v>
      </c>
      <c r="B240" s="68">
        <v>2</v>
      </c>
      <c r="C240" s="75">
        <v>1</v>
      </c>
      <c r="D240" s="75">
        <v>1</v>
      </c>
      <c r="E240" s="75">
        <v>1</v>
      </c>
      <c r="F240" s="76">
        <v>1</v>
      </c>
      <c r="G240" s="77" t="s">
        <v>168</v>
      </c>
      <c r="H240" s="90">
        <v>209</v>
      </c>
      <c r="I240" s="121">
        <v>0</v>
      </c>
      <c r="J240" s="121">
        <v>0</v>
      </c>
      <c r="K240" s="121">
        <v>0</v>
      </c>
      <c r="L240" s="121">
        <v>0</v>
      </c>
    </row>
    <row r="241" spans="1:13" hidden="1">
      <c r="A241" s="68">
        <v>3</v>
      </c>
      <c r="B241" s="75">
        <v>2</v>
      </c>
      <c r="C241" s="75">
        <v>1</v>
      </c>
      <c r="D241" s="75">
        <v>1</v>
      </c>
      <c r="E241" s="75">
        <v>2</v>
      </c>
      <c r="F241" s="76"/>
      <c r="G241" s="77" t="s">
        <v>169</v>
      </c>
      <c r="H241" s="90">
        <v>210</v>
      </c>
      <c r="I241" s="115">
        <f>SUM(I242:I243)</f>
        <v>0</v>
      </c>
      <c r="J241" s="115">
        <f>SUM(J242:J243)</f>
        <v>0</v>
      </c>
      <c r="K241" s="115">
        <f>SUM(K242:K243)</f>
        <v>0</v>
      </c>
      <c r="L241" s="115">
        <f>SUM(L242:L243)</f>
        <v>0</v>
      </c>
    </row>
    <row r="242" spans="1:13" hidden="1">
      <c r="A242" s="68">
        <v>3</v>
      </c>
      <c r="B242" s="75">
        <v>2</v>
      </c>
      <c r="C242" s="75">
        <v>1</v>
      </c>
      <c r="D242" s="75">
        <v>1</v>
      </c>
      <c r="E242" s="75">
        <v>2</v>
      </c>
      <c r="F242" s="76">
        <v>1</v>
      </c>
      <c r="G242" s="77" t="s">
        <v>170</v>
      </c>
      <c r="H242" s="90">
        <v>211</v>
      </c>
      <c r="I242" s="121">
        <v>0</v>
      </c>
      <c r="J242" s="121">
        <v>0</v>
      </c>
      <c r="K242" s="121">
        <v>0</v>
      </c>
      <c r="L242" s="121">
        <v>0</v>
      </c>
    </row>
    <row r="243" spans="1:13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>
        <v>2</v>
      </c>
      <c r="G243" s="77" t="s">
        <v>171</v>
      </c>
      <c r="H243" s="90">
        <v>212</v>
      </c>
      <c r="I243" s="121">
        <v>0</v>
      </c>
      <c r="J243" s="121">
        <v>0</v>
      </c>
      <c r="K243" s="121">
        <v>0</v>
      </c>
      <c r="L243" s="121">
        <v>0</v>
      </c>
    </row>
    <row r="244" spans="1:13" hidden="1">
      <c r="A244" s="68">
        <v>3</v>
      </c>
      <c r="B244" s="75">
        <v>2</v>
      </c>
      <c r="C244" s="75">
        <v>1</v>
      </c>
      <c r="D244" s="75">
        <v>1</v>
      </c>
      <c r="E244" s="75">
        <v>3</v>
      </c>
      <c r="F244" s="98"/>
      <c r="G244" s="77" t="s">
        <v>172</v>
      </c>
      <c r="H244" s="90">
        <v>213</v>
      </c>
      <c r="I244" s="115">
        <f>SUM(I245:I246)</f>
        <v>0</v>
      </c>
      <c r="J244" s="115">
        <f>SUM(J245:J246)</f>
        <v>0</v>
      </c>
      <c r="K244" s="115">
        <f>SUM(K245:K246)</f>
        <v>0</v>
      </c>
      <c r="L244" s="115">
        <f>SUM(L245:L246)</f>
        <v>0</v>
      </c>
    </row>
    <row r="245" spans="1:13" hidden="1">
      <c r="A245" s="68">
        <v>3</v>
      </c>
      <c r="B245" s="75">
        <v>2</v>
      </c>
      <c r="C245" s="75">
        <v>1</v>
      </c>
      <c r="D245" s="75">
        <v>1</v>
      </c>
      <c r="E245" s="75">
        <v>3</v>
      </c>
      <c r="F245" s="76">
        <v>1</v>
      </c>
      <c r="G245" s="77" t="s">
        <v>173</v>
      </c>
      <c r="H245" s="90">
        <v>214</v>
      </c>
      <c r="I245" s="121">
        <v>0</v>
      </c>
      <c r="J245" s="121">
        <v>0</v>
      </c>
      <c r="K245" s="121">
        <v>0</v>
      </c>
      <c r="L245" s="121">
        <v>0</v>
      </c>
    </row>
    <row r="246" spans="1:13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76">
        <v>2</v>
      </c>
      <c r="G246" s="77" t="s">
        <v>174</v>
      </c>
      <c r="H246" s="90">
        <v>215</v>
      </c>
      <c r="I246" s="121">
        <v>0</v>
      </c>
      <c r="J246" s="121">
        <v>0</v>
      </c>
      <c r="K246" s="121">
        <v>0</v>
      </c>
      <c r="L246" s="121">
        <v>0</v>
      </c>
    </row>
    <row r="247" spans="1:13" hidden="1">
      <c r="A247" s="60">
        <v>3</v>
      </c>
      <c r="B247" s="61">
        <v>2</v>
      </c>
      <c r="C247" s="61">
        <v>1</v>
      </c>
      <c r="D247" s="61">
        <v>2</v>
      </c>
      <c r="E247" s="61"/>
      <c r="F247" s="63"/>
      <c r="G247" s="62" t="s">
        <v>175</v>
      </c>
      <c r="H247" s="90">
        <v>216</v>
      </c>
      <c r="I247" s="115">
        <f>I248</f>
        <v>0</v>
      </c>
      <c r="J247" s="115">
        <f>J248</f>
        <v>0</v>
      </c>
      <c r="K247" s="115">
        <f>K248</f>
        <v>0</v>
      </c>
      <c r="L247" s="115">
        <f>L248</f>
        <v>0</v>
      </c>
    </row>
    <row r="248" spans="1:13" hidden="1">
      <c r="A248" s="60">
        <v>3</v>
      </c>
      <c r="B248" s="61">
        <v>2</v>
      </c>
      <c r="C248" s="61">
        <v>1</v>
      </c>
      <c r="D248" s="61">
        <v>2</v>
      </c>
      <c r="E248" s="61">
        <v>1</v>
      </c>
      <c r="F248" s="63"/>
      <c r="G248" s="62" t="s">
        <v>175</v>
      </c>
      <c r="H248" s="90">
        <v>217</v>
      </c>
      <c r="I248" s="115">
        <f>SUM(I249:I250)</f>
        <v>0</v>
      </c>
      <c r="J248" s="127">
        <f>SUM(J249:J250)</f>
        <v>0</v>
      </c>
      <c r="K248" s="116">
        <f>SUM(K249:K250)</f>
        <v>0</v>
      </c>
      <c r="L248" s="116">
        <f>SUM(L249:L250)</f>
        <v>0</v>
      </c>
    </row>
    <row r="249" spans="1:13" ht="25.5" hidden="1" customHeight="1">
      <c r="A249" s="68">
        <v>3</v>
      </c>
      <c r="B249" s="74">
        <v>2</v>
      </c>
      <c r="C249" s="75">
        <v>1</v>
      </c>
      <c r="D249" s="75">
        <v>2</v>
      </c>
      <c r="E249" s="75">
        <v>1</v>
      </c>
      <c r="F249" s="76">
        <v>1</v>
      </c>
      <c r="G249" s="77" t="s">
        <v>176</v>
      </c>
      <c r="H249" s="90">
        <v>218</v>
      </c>
      <c r="I249" s="121">
        <v>0</v>
      </c>
      <c r="J249" s="121">
        <v>0</v>
      </c>
      <c r="K249" s="121">
        <v>0</v>
      </c>
      <c r="L249" s="121">
        <v>0</v>
      </c>
      <c r="M249"/>
    </row>
    <row r="250" spans="1:13" ht="25.5" hidden="1" customHeight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>
        <v>2</v>
      </c>
      <c r="G250" s="62" t="s">
        <v>177</v>
      </c>
      <c r="H250" s="90">
        <v>219</v>
      </c>
      <c r="I250" s="121">
        <v>0</v>
      </c>
      <c r="J250" s="121">
        <v>0</v>
      </c>
      <c r="K250" s="121">
        <v>0</v>
      </c>
      <c r="L250" s="121">
        <v>0</v>
      </c>
      <c r="M250"/>
    </row>
    <row r="251" spans="1:13" ht="25.5" hidden="1" customHeight="1">
      <c r="A251" s="57">
        <v>3</v>
      </c>
      <c r="B251" s="55">
        <v>2</v>
      </c>
      <c r="C251" s="55">
        <v>1</v>
      </c>
      <c r="D251" s="55">
        <v>3</v>
      </c>
      <c r="E251" s="55"/>
      <c r="F251" s="58"/>
      <c r="G251" s="56" t="s">
        <v>178</v>
      </c>
      <c r="H251" s="90">
        <v>220</v>
      </c>
      <c r="I251" s="122">
        <f>I252</f>
        <v>0</v>
      </c>
      <c r="J251" s="128">
        <f>J252</f>
        <v>0</v>
      </c>
      <c r="K251" s="123">
        <f>K252</f>
        <v>0</v>
      </c>
      <c r="L251" s="123">
        <f>L252</f>
        <v>0</v>
      </c>
      <c r="M251"/>
    </row>
    <row r="252" spans="1:13" ht="25.5" hidden="1" customHeight="1">
      <c r="A252" s="60">
        <v>3</v>
      </c>
      <c r="B252" s="61">
        <v>2</v>
      </c>
      <c r="C252" s="61">
        <v>1</v>
      </c>
      <c r="D252" s="61">
        <v>3</v>
      </c>
      <c r="E252" s="61">
        <v>1</v>
      </c>
      <c r="F252" s="63"/>
      <c r="G252" s="56" t="s">
        <v>178</v>
      </c>
      <c r="H252" s="90">
        <v>221</v>
      </c>
      <c r="I252" s="115">
        <f>I253+I254</f>
        <v>0</v>
      </c>
      <c r="J252" s="115">
        <f>J253+J254</f>
        <v>0</v>
      </c>
      <c r="K252" s="115">
        <f>K253+K254</f>
        <v>0</v>
      </c>
      <c r="L252" s="115">
        <f>L253+L254</f>
        <v>0</v>
      </c>
      <c r="M252"/>
    </row>
    <row r="253" spans="1:13" ht="25.5" hidden="1" customHeight="1">
      <c r="A253" s="60">
        <v>3</v>
      </c>
      <c r="B253" s="61">
        <v>2</v>
      </c>
      <c r="C253" s="61">
        <v>1</v>
      </c>
      <c r="D253" s="61">
        <v>3</v>
      </c>
      <c r="E253" s="61">
        <v>1</v>
      </c>
      <c r="F253" s="63">
        <v>1</v>
      </c>
      <c r="G253" s="62" t="s">
        <v>179</v>
      </c>
      <c r="H253" s="90">
        <v>222</v>
      </c>
      <c r="I253" s="121">
        <v>0</v>
      </c>
      <c r="J253" s="121">
        <v>0</v>
      </c>
      <c r="K253" s="121">
        <v>0</v>
      </c>
      <c r="L253" s="121">
        <v>0</v>
      </c>
      <c r="M253"/>
    </row>
    <row r="254" spans="1:13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>
        <v>2</v>
      </c>
      <c r="G254" s="62" t="s">
        <v>180</v>
      </c>
      <c r="H254" s="90">
        <v>223</v>
      </c>
      <c r="I254" s="139">
        <v>0</v>
      </c>
      <c r="J254" s="136">
        <v>0</v>
      </c>
      <c r="K254" s="139">
        <v>0</v>
      </c>
      <c r="L254" s="139">
        <v>0</v>
      </c>
      <c r="M254"/>
    </row>
    <row r="255" spans="1:13" hidden="1">
      <c r="A255" s="60">
        <v>3</v>
      </c>
      <c r="B255" s="61">
        <v>2</v>
      </c>
      <c r="C255" s="61">
        <v>1</v>
      </c>
      <c r="D255" s="61">
        <v>4</v>
      </c>
      <c r="E255" s="61"/>
      <c r="F255" s="63"/>
      <c r="G255" s="62" t="s">
        <v>181</v>
      </c>
      <c r="H255" s="90">
        <v>224</v>
      </c>
      <c r="I255" s="115">
        <f>I256</f>
        <v>0</v>
      </c>
      <c r="J255" s="116">
        <f>J256</f>
        <v>0</v>
      </c>
      <c r="K255" s="115">
        <f>K256</f>
        <v>0</v>
      </c>
      <c r="L255" s="116">
        <f>L256</f>
        <v>0</v>
      </c>
    </row>
    <row r="256" spans="1:13" hidden="1">
      <c r="A256" s="57">
        <v>3</v>
      </c>
      <c r="B256" s="55">
        <v>2</v>
      </c>
      <c r="C256" s="55">
        <v>1</v>
      </c>
      <c r="D256" s="55">
        <v>4</v>
      </c>
      <c r="E256" s="55">
        <v>1</v>
      </c>
      <c r="F256" s="58"/>
      <c r="G256" s="56" t="s">
        <v>181</v>
      </c>
      <c r="H256" s="90">
        <v>225</v>
      </c>
      <c r="I256" s="122">
        <f>SUM(I257:I258)</f>
        <v>0</v>
      </c>
      <c r="J256" s="128">
        <f>SUM(J257:J258)</f>
        <v>0</v>
      </c>
      <c r="K256" s="123">
        <f>SUM(K257:K258)</f>
        <v>0</v>
      </c>
      <c r="L256" s="123">
        <f>SUM(L257:L258)</f>
        <v>0</v>
      </c>
    </row>
    <row r="257" spans="1:13" ht="25.5" hidden="1" customHeight="1">
      <c r="A257" s="60">
        <v>3</v>
      </c>
      <c r="B257" s="61">
        <v>2</v>
      </c>
      <c r="C257" s="61">
        <v>1</v>
      </c>
      <c r="D257" s="61">
        <v>4</v>
      </c>
      <c r="E257" s="61">
        <v>1</v>
      </c>
      <c r="F257" s="63">
        <v>1</v>
      </c>
      <c r="G257" s="62" t="s">
        <v>182</v>
      </c>
      <c r="H257" s="90">
        <v>226</v>
      </c>
      <c r="I257" s="121">
        <v>0</v>
      </c>
      <c r="J257" s="121">
        <v>0</v>
      </c>
      <c r="K257" s="121">
        <v>0</v>
      </c>
      <c r="L257" s="121">
        <v>0</v>
      </c>
      <c r="M257"/>
    </row>
    <row r="258" spans="1:13" ht="25.5" hidden="1" customHeight="1">
      <c r="A258" s="60">
        <v>3</v>
      </c>
      <c r="B258" s="61">
        <v>2</v>
      </c>
      <c r="C258" s="61">
        <v>1</v>
      </c>
      <c r="D258" s="61">
        <v>4</v>
      </c>
      <c r="E258" s="61">
        <v>1</v>
      </c>
      <c r="F258" s="63">
        <v>2</v>
      </c>
      <c r="G258" s="62" t="s">
        <v>183</v>
      </c>
      <c r="H258" s="90">
        <v>227</v>
      </c>
      <c r="I258" s="121">
        <v>0</v>
      </c>
      <c r="J258" s="121">
        <v>0</v>
      </c>
      <c r="K258" s="121">
        <v>0</v>
      </c>
      <c r="L258" s="121">
        <v>0</v>
      </c>
      <c r="M258"/>
    </row>
    <row r="259" spans="1:13" hidden="1">
      <c r="A259" s="60">
        <v>3</v>
      </c>
      <c r="B259" s="61">
        <v>2</v>
      </c>
      <c r="C259" s="61">
        <v>1</v>
      </c>
      <c r="D259" s="61">
        <v>5</v>
      </c>
      <c r="E259" s="61"/>
      <c r="F259" s="63"/>
      <c r="G259" s="62" t="s">
        <v>184</v>
      </c>
      <c r="H259" s="90">
        <v>228</v>
      </c>
      <c r="I259" s="115">
        <f t="shared" ref="I259:L260" si="24">I260</f>
        <v>0</v>
      </c>
      <c r="J259" s="127">
        <f t="shared" si="24"/>
        <v>0</v>
      </c>
      <c r="K259" s="116">
        <f t="shared" si="24"/>
        <v>0</v>
      </c>
      <c r="L259" s="116">
        <f t="shared" si="24"/>
        <v>0</v>
      </c>
    </row>
    <row r="260" spans="1:13" hidden="1">
      <c r="A260" s="60">
        <v>3</v>
      </c>
      <c r="B260" s="61">
        <v>2</v>
      </c>
      <c r="C260" s="61">
        <v>1</v>
      </c>
      <c r="D260" s="61">
        <v>5</v>
      </c>
      <c r="E260" s="61">
        <v>1</v>
      </c>
      <c r="F260" s="63"/>
      <c r="G260" s="62" t="s">
        <v>184</v>
      </c>
      <c r="H260" s="90">
        <v>229</v>
      </c>
      <c r="I260" s="116">
        <f t="shared" si="24"/>
        <v>0</v>
      </c>
      <c r="J260" s="127">
        <f t="shared" si="24"/>
        <v>0</v>
      </c>
      <c r="K260" s="116">
        <f t="shared" si="24"/>
        <v>0</v>
      </c>
      <c r="L260" s="116">
        <f t="shared" si="24"/>
        <v>0</v>
      </c>
    </row>
    <row r="261" spans="1:13" hidden="1">
      <c r="A261" s="74">
        <v>3</v>
      </c>
      <c r="B261" s="75">
        <v>2</v>
      </c>
      <c r="C261" s="75">
        <v>1</v>
      </c>
      <c r="D261" s="75">
        <v>5</v>
      </c>
      <c r="E261" s="75">
        <v>1</v>
      </c>
      <c r="F261" s="76">
        <v>1</v>
      </c>
      <c r="G261" s="62" t="s">
        <v>184</v>
      </c>
      <c r="H261" s="90">
        <v>230</v>
      </c>
      <c r="I261" s="139">
        <v>0</v>
      </c>
      <c r="J261" s="139">
        <v>0</v>
      </c>
      <c r="K261" s="139">
        <v>0</v>
      </c>
      <c r="L261" s="139">
        <v>0</v>
      </c>
    </row>
    <row r="262" spans="1:13" hidden="1">
      <c r="A262" s="60">
        <v>3</v>
      </c>
      <c r="B262" s="61">
        <v>2</v>
      </c>
      <c r="C262" s="61">
        <v>1</v>
      </c>
      <c r="D262" s="61">
        <v>6</v>
      </c>
      <c r="E262" s="61"/>
      <c r="F262" s="63"/>
      <c r="G262" s="62" t="s">
        <v>185</v>
      </c>
      <c r="H262" s="90">
        <v>231</v>
      </c>
      <c r="I262" s="115">
        <f t="shared" ref="I262:L263" si="25">I263</f>
        <v>0</v>
      </c>
      <c r="J262" s="127">
        <f t="shared" si="25"/>
        <v>0</v>
      </c>
      <c r="K262" s="116">
        <f t="shared" si="25"/>
        <v>0</v>
      </c>
      <c r="L262" s="116">
        <f t="shared" si="25"/>
        <v>0</v>
      </c>
    </row>
    <row r="263" spans="1:13" hidden="1">
      <c r="A263" s="60">
        <v>3</v>
      </c>
      <c r="B263" s="60">
        <v>2</v>
      </c>
      <c r="C263" s="61">
        <v>1</v>
      </c>
      <c r="D263" s="61">
        <v>6</v>
      </c>
      <c r="E263" s="61">
        <v>1</v>
      </c>
      <c r="F263" s="63"/>
      <c r="G263" s="62" t="s">
        <v>185</v>
      </c>
      <c r="H263" s="90">
        <v>232</v>
      </c>
      <c r="I263" s="115">
        <f t="shared" si="25"/>
        <v>0</v>
      </c>
      <c r="J263" s="127">
        <f t="shared" si="25"/>
        <v>0</v>
      </c>
      <c r="K263" s="116">
        <f t="shared" si="25"/>
        <v>0</v>
      </c>
      <c r="L263" s="116">
        <f t="shared" si="25"/>
        <v>0</v>
      </c>
    </row>
    <row r="264" spans="1:13" hidden="1">
      <c r="A264" s="57">
        <v>3</v>
      </c>
      <c r="B264" s="57">
        <v>2</v>
      </c>
      <c r="C264" s="61">
        <v>1</v>
      </c>
      <c r="D264" s="61">
        <v>6</v>
      </c>
      <c r="E264" s="61">
        <v>1</v>
      </c>
      <c r="F264" s="63">
        <v>1</v>
      </c>
      <c r="G264" s="62" t="s">
        <v>185</v>
      </c>
      <c r="H264" s="90">
        <v>233</v>
      </c>
      <c r="I264" s="139">
        <v>0</v>
      </c>
      <c r="J264" s="139">
        <v>0</v>
      </c>
      <c r="K264" s="139">
        <v>0</v>
      </c>
      <c r="L264" s="139">
        <v>0</v>
      </c>
    </row>
    <row r="265" spans="1:13" hidden="1">
      <c r="A265" s="60">
        <v>3</v>
      </c>
      <c r="B265" s="60">
        <v>2</v>
      </c>
      <c r="C265" s="61">
        <v>1</v>
      </c>
      <c r="D265" s="61">
        <v>7</v>
      </c>
      <c r="E265" s="61"/>
      <c r="F265" s="63"/>
      <c r="G265" s="62" t="s">
        <v>186</v>
      </c>
      <c r="H265" s="90">
        <v>234</v>
      </c>
      <c r="I265" s="115">
        <f>I266</f>
        <v>0</v>
      </c>
      <c r="J265" s="127">
        <f>J266</f>
        <v>0</v>
      </c>
      <c r="K265" s="116">
        <f>K266</f>
        <v>0</v>
      </c>
      <c r="L265" s="116">
        <f>L266</f>
        <v>0</v>
      </c>
    </row>
    <row r="266" spans="1:13" hidden="1">
      <c r="A266" s="60">
        <v>3</v>
      </c>
      <c r="B266" s="61">
        <v>2</v>
      </c>
      <c r="C266" s="61">
        <v>1</v>
      </c>
      <c r="D266" s="61">
        <v>7</v>
      </c>
      <c r="E266" s="61">
        <v>1</v>
      </c>
      <c r="F266" s="63"/>
      <c r="G266" s="62" t="s">
        <v>186</v>
      </c>
      <c r="H266" s="90">
        <v>235</v>
      </c>
      <c r="I266" s="115">
        <f>I267+I268</f>
        <v>0</v>
      </c>
      <c r="J266" s="115">
        <f>J267+J268</f>
        <v>0</v>
      </c>
      <c r="K266" s="115">
        <f>K267+K268</f>
        <v>0</v>
      </c>
      <c r="L266" s="115">
        <f>L267+L268</f>
        <v>0</v>
      </c>
    </row>
    <row r="267" spans="1:13" ht="25.5" hidden="1" customHeight="1">
      <c r="A267" s="60">
        <v>3</v>
      </c>
      <c r="B267" s="61">
        <v>2</v>
      </c>
      <c r="C267" s="61">
        <v>1</v>
      </c>
      <c r="D267" s="61">
        <v>7</v>
      </c>
      <c r="E267" s="61">
        <v>1</v>
      </c>
      <c r="F267" s="63">
        <v>1</v>
      </c>
      <c r="G267" s="62" t="s">
        <v>187</v>
      </c>
      <c r="H267" s="90">
        <v>236</v>
      </c>
      <c r="I267" s="120">
        <v>0</v>
      </c>
      <c r="J267" s="121">
        <v>0</v>
      </c>
      <c r="K267" s="121">
        <v>0</v>
      </c>
      <c r="L267" s="121">
        <v>0</v>
      </c>
      <c r="M267"/>
    </row>
    <row r="268" spans="1:13" ht="25.5" hidden="1" customHeight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>
        <v>2</v>
      </c>
      <c r="G268" s="62" t="s">
        <v>188</v>
      </c>
      <c r="H268" s="90">
        <v>237</v>
      </c>
      <c r="I268" s="121">
        <v>0</v>
      </c>
      <c r="J268" s="121">
        <v>0</v>
      </c>
      <c r="K268" s="121">
        <v>0</v>
      </c>
      <c r="L268" s="121">
        <v>0</v>
      </c>
      <c r="M268"/>
    </row>
    <row r="269" spans="1:13" ht="38.25" hidden="1" customHeight="1">
      <c r="A269" s="60">
        <v>3</v>
      </c>
      <c r="B269" s="61">
        <v>2</v>
      </c>
      <c r="C269" s="61">
        <v>2</v>
      </c>
      <c r="D269" s="99"/>
      <c r="E269" s="99"/>
      <c r="F269" s="100"/>
      <c r="G269" s="62" t="s">
        <v>189</v>
      </c>
      <c r="H269" s="90">
        <v>238</v>
      </c>
      <c r="I269" s="115">
        <f>SUM(I270+I279+I283+I287+I291+I294+I297)</f>
        <v>0</v>
      </c>
      <c r="J269" s="127">
        <f>SUM(J270+J279+J283+J287+J291+J294+J297)</f>
        <v>0</v>
      </c>
      <c r="K269" s="116">
        <f>SUM(K270+K279+K283+K287+K291+K294+K297)</f>
        <v>0</v>
      </c>
      <c r="L269" s="116">
        <f>SUM(L270+L279+L283+L287+L291+L294+L297)</f>
        <v>0</v>
      </c>
      <c r="M269"/>
    </row>
    <row r="270" spans="1:13" hidden="1">
      <c r="A270" s="60">
        <v>3</v>
      </c>
      <c r="B270" s="61">
        <v>2</v>
      </c>
      <c r="C270" s="61">
        <v>2</v>
      </c>
      <c r="D270" s="61">
        <v>1</v>
      </c>
      <c r="E270" s="61"/>
      <c r="F270" s="63"/>
      <c r="G270" s="62" t="s">
        <v>190</v>
      </c>
      <c r="H270" s="90">
        <v>239</v>
      </c>
      <c r="I270" s="115">
        <f>I271</f>
        <v>0</v>
      </c>
      <c r="J270" s="115">
        <f>J271</f>
        <v>0</v>
      </c>
      <c r="K270" s="115">
        <f>K271</f>
        <v>0</v>
      </c>
      <c r="L270" s="115">
        <f>L271</f>
        <v>0</v>
      </c>
    </row>
    <row r="271" spans="1:13" hidden="1">
      <c r="A271" s="64">
        <v>3</v>
      </c>
      <c r="B271" s="60">
        <v>2</v>
      </c>
      <c r="C271" s="61">
        <v>2</v>
      </c>
      <c r="D271" s="61">
        <v>1</v>
      </c>
      <c r="E271" s="61">
        <v>1</v>
      </c>
      <c r="F271" s="63"/>
      <c r="G271" s="62" t="s">
        <v>168</v>
      </c>
      <c r="H271" s="90">
        <v>240</v>
      </c>
      <c r="I271" s="115">
        <f>SUM(I272)</f>
        <v>0</v>
      </c>
      <c r="J271" s="115">
        <f>SUM(J272)</f>
        <v>0</v>
      </c>
      <c r="K271" s="115">
        <f>SUM(K272)</f>
        <v>0</v>
      </c>
      <c r="L271" s="115">
        <f>SUM(L272)</f>
        <v>0</v>
      </c>
    </row>
    <row r="272" spans="1:13" hidden="1">
      <c r="A272" s="64">
        <v>3</v>
      </c>
      <c r="B272" s="60">
        <v>2</v>
      </c>
      <c r="C272" s="61">
        <v>2</v>
      </c>
      <c r="D272" s="61">
        <v>1</v>
      </c>
      <c r="E272" s="61">
        <v>1</v>
      </c>
      <c r="F272" s="63">
        <v>1</v>
      </c>
      <c r="G272" s="62" t="s">
        <v>168</v>
      </c>
      <c r="H272" s="90">
        <v>241</v>
      </c>
      <c r="I272" s="121">
        <v>0</v>
      </c>
      <c r="J272" s="121">
        <v>0</v>
      </c>
      <c r="K272" s="121">
        <v>0</v>
      </c>
      <c r="L272" s="121">
        <v>0</v>
      </c>
    </row>
    <row r="273" spans="1:13" hidden="1">
      <c r="A273" s="64">
        <v>3</v>
      </c>
      <c r="B273" s="60">
        <v>2</v>
      </c>
      <c r="C273" s="61">
        <v>2</v>
      </c>
      <c r="D273" s="61">
        <v>1</v>
      </c>
      <c r="E273" s="61">
        <v>2</v>
      </c>
      <c r="F273" s="63"/>
      <c r="G273" s="62" t="s">
        <v>191</v>
      </c>
      <c r="H273" s="90">
        <v>242</v>
      </c>
      <c r="I273" s="115">
        <f>SUM(I274:I275)</f>
        <v>0</v>
      </c>
      <c r="J273" s="115">
        <f>SUM(J274:J275)</f>
        <v>0</v>
      </c>
      <c r="K273" s="115">
        <f>SUM(K274:K275)</f>
        <v>0</v>
      </c>
      <c r="L273" s="115">
        <f>SUM(L274:L275)</f>
        <v>0</v>
      </c>
    </row>
    <row r="274" spans="1:13" hidden="1">
      <c r="A274" s="64">
        <v>3</v>
      </c>
      <c r="B274" s="60">
        <v>2</v>
      </c>
      <c r="C274" s="61">
        <v>2</v>
      </c>
      <c r="D274" s="61">
        <v>1</v>
      </c>
      <c r="E274" s="61">
        <v>2</v>
      </c>
      <c r="F274" s="63">
        <v>1</v>
      </c>
      <c r="G274" s="62" t="s">
        <v>170</v>
      </c>
      <c r="H274" s="90">
        <v>243</v>
      </c>
      <c r="I274" s="121">
        <v>0</v>
      </c>
      <c r="J274" s="120">
        <v>0</v>
      </c>
      <c r="K274" s="121">
        <v>0</v>
      </c>
      <c r="L274" s="121">
        <v>0</v>
      </c>
    </row>
    <row r="275" spans="1:13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>
        <v>2</v>
      </c>
      <c r="G275" s="62" t="s">
        <v>171</v>
      </c>
      <c r="H275" s="90">
        <v>244</v>
      </c>
      <c r="I275" s="121">
        <v>0</v>
      </c>
      <c r="J275" s="120">
        <v>0</v>
      </c>
      <c r="K275" s="121">
        <v>0</v>
      </c>
      <c r="L275" s="121">
        <v>0</v>
      </c>
    </row>
    <row r="276" spans="1:13" hidden="1">
      <c r="A276" s="64">
        <v>3</v>
      </c>
      <c r="B276" s="60">
        <v>2</v>
      </c>
      <c r="C276" s="61">
        <v>2</v>
      </c>
      <c r="D276" s="61">
        <v>1</v>
      </c>
      <c r="E276" s="61">
        <v>3</v>
      </c>
      <c r="F276" s="63"/>
      <c r="G276" s="62" t="s">
        <v>172</v>
      </c>
      <c r="H276" s="90">
        <v>245</v>
      </c>
      <c r="I276" s="115">
        <f>SUM(I277:I278)</f>
        <v>0</v>
      </c>
      <c r="J276" s="115">
        <f>SUM(J277:J278)</f>
        <v>0</v>
      </c>
      <c r="K276" s="115">
        <f>SUM(K277:K278)</f>
        <v>0</v>
      </c>
      <c r="L276" s="115">
        <f>SUM(L277:L278)</f>
        <v>0</v>
      </c>
    </row>
    <row r="277" spans="1:13" hidden="1">
      <c r="A277" s="64">
        <v>3</v>
      </c>
      <c r="B277" s="60">
        <v>2</v>
      </c>
      <c r="C277" s="61">
        <v>2</v>
      </c>
      <c r="D277" s="61">
        <v>1</v>
      </c>
      <c r="E277" s="61">
        <v>3</v>
      </c>
      <c r="F277" s="63">
        <v>1</v>
      </c>
      <c r="G277" s="62" t="s">
        <v>173</v>
      </c>
      <c r="H277" s="90">
        <v>246</v>
      </c>
      <c r="I277" s="121">
        <v>0</v>
      </c>
      <c r="J277" s="120">
        <v>0</v>
      </c>
      <c r="K277" s="121">
        <v>0</v>
      </c>
      <c r="L277" s="121">
        <v>0</v>
      </c>
    </row>
    <row r="278" spans="1:13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>
        <v>2</v>
      </c>
      <c r="G278" s="62" t="s">
        <v>192</v>
      </c>
      <c r="H278" s="90">
        <v>247</v>
      </c>
      <c r="I278" s="121">
        <v>0</v>
      </c>
      <c r="J278" s="120">
        <v>0</v>
      </c>
      <c r="K278" s="121">
        <v>0</v>
      </c>
      <c r="L278" s="121">
        <v>0</v>
      </c>
    </row>
    <row r="279" spans="1:13" ht="25.5" hidden="1" customHeight="1">
      <c r="A279" s="64">
        <v>3</v>
      </c>
      <c r="B279" s="60">
        <v>2</v>
      </c>
      <c r="C279" s="61">
        <v>2</v>
      </c>
      <c r="D279" s="61">
        <v>2</v>
      </c>
      <c r="E279" s="61"/>
      <c r="F279" s="63"/>
      <c r="G279" s="62" t="s">
        <v>193</v>
      </c>
      <c r="H279" s="90">
        <v>248</v>
      </c>
      <c r="I279" s="115">
        <f>I280</f>
        <v>0</v>
      </c>
      <c r="J279" s="116">
        <f>J280</f>
        <v>0</v>
      </c>
      <c r="K279" s="115">
        <f>K280</f>
        <v>0</v>
      </c>
      <c r="L279" s="116">
        <f>L280</f>
        <v>0</v>
      </c>
      <c r="M279"/>
    </row>
    <row r="280" spans="1:13" ht="25.5" hidden="1" customHeight="1">
      <c r="A280" s="60">
        <v>3</v>
      </c>
      <c r="B280" s="61">
        <v>2</v>
      </c>
      <c r="C280" s="55">
        <v>2</v>
      </c>
      <c r="D280" s="55">
        <v>2</v>
      </c>
      <c r="E280" s="55">
        <v>1</v>
      </c>
      <c r="F280" s="58"/>
      <c r="G280" s="62" t="s">
        <v>193</v>
      </c>
      <c r="H280" s="90">
        <v>249</v>
      </c>
      <c r="I280" s="122">
        <f>SUM(I281:I282)</f>
        <v>0</v>
      </c>
      <c r="J280" s="128">
        <f>SUM(J281:J282)</f>
        <v>0</v>
      </c>
      <c r="K280" s="123">
        <f>SUM(K281:K282)</f>
        <v>0</v>
      </c>
      <c r="L280" s="123">
        <f>SUM(L281:L282)</f>
        <v>0</v>
      </c>
      <c r="M280"/>
    </row>
    <row r="281" spans="1:13" ht="25.5" hidden="1" customHeight="1">
      <c r="A281" s="60">
        <v>3</v>
      </c>
      <c r="B281" s="61">
        <v>2</v>
      </c>
      <c r="C281" s="61">
        <v>2</v>
      </c>
      <c r="D281" s="61">
        <v>2</v>
      </c>
      <c r="E281" s="61">
        <v>1</v>
      </c>
      <c r="F281" s="63">
        <v>1</v>
      </c>
      <c r="G281" s="62" t="s">
        <v>194</v>
      </c>
      <c r="H281" s="90">
        <v>250</v>
      </c>
      <c r="I281" s="121">
        <v>0</v>
      </c>
      <c r="J281" s="121">
        <v>0</v>
      </c>
      <c r="K281" s="121">
        <v>0</v>
      </c>
      <c r="L281" s="121">
        <v>0</v>
      </c>
      <c r="M281"/>
    </row>
    <row r="282" spans="1:13" ht="25.5" hidden="1" customHeight="1">
      <c r="A282" s="60">
        <v>3</v>
      </c>
      <c r="B282" s="61">
        <v>2</v>
      </c>
      <c r="C282" s="61">
        <v>2</v>
      </c>
      <c r="D282" s="61">
        <v>2</v>
      </c>
      <c r="E282" s="61">
        <v>1</v>
      </c>
      <c r="F282" s="63">
        <v>2</v>
      </c>
      <c r="G282" s="64" t="s">
        <v>195</v>
      </c>
      <c r="H282" s="90">
        <v>251</v>
      </c>
      <c r="I282" s="121">
        <v>0</v>
      </c>
      <c r="J282" s="121">
        <v>0</v>
      </c>
      <c r="K282" s="121">
        <v>0</v>
      </c>
      <c r="L282" s="121">
        <v>0</v>
      </c>
      <c r="M282"/>
    </row>
    <row r="283" spans="1:13" ht="25.5" hidden="1" customHeight="1">
      <c r="A283" s="60">
        <v>3</v>
      </c>
      <c r="B283" s="61">
        <v>2</v>
      </c>
      <c r="C283" s="61">
        <v>2</v>
      </c>
      <c r="D283" s="61">
        <v>3</v>
      </c>
      <c r="E283" s="61"/>
      <c r="F283" s="63"/>
      <c r="G283" s="62" t="s">
        <v>196</v>
      </c>
      <c r="H283" s="90">
        <v>252</v>
      </c>
      <c r="I283" s="115">
        <f>I284</f>
        <v>0</v>
      </c>
      <c r="J283" s="127">
        <f>J284</f>
        <v>0</v>
      </c>
      <c r="K283" s="116">
        <f>K284</f>
        <v>0</v>
      </c>
      <c r="L283" s="116">
        <f>L284</f>
        <v>0</v>
      </c>
      <c r="M283"/>
    </row>
    <row r="284" spans="1:13" ht="25.5" hidden="1" customHeight="1">
      <c r="A284" s="57">
        <v>3</v>
      </c>
      <c r="B284" s="61">
        <v>2</v>
      </c>
      <c r="C284" s="61">
        <v>2</v>
      </c>
      <c r="D284" s="61">
        <v>3</v>
      </c>
      <c r="E284" s="61">
        <v>1</v>
      </c>
      <c r="F284" s="63"/>
      <c r="G284" s="62" t="s">
        <v>196</v>
      </c>
      <c r="H284" s="90">
        <v>253</v>
      </c>
      <c r="I284" s="115">
        <f>I285+I286</f>
        <v>0</v>
      </c>
      <c r="J284" s="115">
        <f>J285+J286</f>
        <v>0</v>
      </c>
      <c r="K284" s="115">
        <f>K285+K286</f>
        <v>0</v>
      </c>
      <c r="L284" s="115">
        <f>L285+L286</f>
        <v>0</v>
      </c>
      <c r="M284"/>
    </row>
    <row r="285" spans="1:13" ht="25.5" hidden="1" customHeight="1">
      <c r="A285" s="57">
        <v>3</v>
      </c>
      <c r="B285" s="61">
        <v>2</v>
      </c>
      <c r="C285" s="61">
        <v>2</v>
      </c>
      <c r="D285" s="61">
        <v>3</v>
      </c>
      <c r="E285" s="61">
        <v>1</v>
      </c>
      <c r="F285" s="63">
        <v>1</v>
      </c>
      <c r="G285" s="62" t="s">
        <v>197</v>
      </c>
      <c r="H285" s="90">
        <v>254</v>
      </c>
      <c r="I285" s="121">
        <v>0</v>
      </c>
      <c r="J285" s="121">
        <v>0</v>
      </c>
      <c r="K285" s="121">
        <v>0</v>
      </c>
      <c r="L285" s="121">
        <v>0</v>
      </c>
      <c r="M285"/>
    </row>
    <row r="286" spans="1:13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>
        <v>2</v>
      </c>
      <c r="G286" s="62" t="s">
        <v>198</v>
      </c>
      <c r="H286" s="90">
        <v>255</v>
      </c>
      <c r="I286" s="121">
        <v>0</v>
      </c>
      <c r="J286" s="121">
        <v>0</v>
      </c>
      <c r="K286" s="121">
        <v>0</v>
      </c>
      <c r="L286" s="121">
        <v>0</v>
      </c>
      <c r="M286"/>
    </row>
    <row r="287" spans="1:13" hidden="1">
      <c r="A287" s="60">
        <v>3</v>
      </c>
      <c r="B287" s="61">
        <v>2</v>
      </c>
      <c r="C287" s="61">
        <v>2</v>
      </c>
      <c r="D287" s="61">
        <v>4</v>
      </c>
      <c r="E287" s="61"/>
      <c r="F287" s="63"/>
      <c r="G287" s="62" t="s">
        <v>199</v>
      </c>
      <c r="H287" s="90">
        <v>256</v>
      </c>
      <c r="I287" s="115">
        <f>I288</f>
        <v>0</v>
      </c>
      <c r="J287" s="127">
        <f>J288</f>
        <v>0</v>
      </c>
      <c r="K287" s="116">
        <f>K288</f>
        <v>0</v>
      </c>
      <c r="L287" s="116">
        <f>L288</f>
        <v>0</v>
      </c>
    </row>
    <row r="288" spans="1:13" hidden="1">
      <c r="A288" s="60">
        <v>3</v>
      </c>
      <c r="B288" s="61">
        <v>2</v>
      </c>
      <c r="C288" s="61">
        <v>2</v>
      </c>
      <c r="D288" s="61">
        <v>4</v>
      </c>
      <c r="E288" s="61">
        <v>1</v>
      </c>
      <c r="F288" s="63"/>
      <c r="G288" s="62" t="s">
        <v>199</v>
      </c>
      <c r="H288" s="90">
        <v>257</v>
      </c>
      <c r="I288" s="115">
        <f>SUM(I289:I290)</f>
        <v>0</v>
      </c>
      <c r="J288" s="127">
        <f>SUM(J289:J290)</f>
        <v>0</v>
      </c>
      <c r="K288" s="116">
        <f>SUM(K289:K290)</f>
        <v>0</v>
      </c>
      <c r="L288" s="116">
        <f>SUM(L289:L290)</f>
        <v>0</v>
      </c>
    </row>
    <row r="289" spans="1:13" ht="25.5" hidden="1" customHeight="1">
      <c r="A289" s="60">
        <v>3</v>
      </c>
      <c r="B289" s="61">
        <v>2</v>
      </c>
      <c r="C289" s="61">
        <v>2</v>
      </c>
      <c r="D289" s="61">
        <v>4</v>
      </c>
      <c r="E289" s="61">
        <v>1</v>
      </c>
      <c r="F289" s="63">
        <v>1</v>
      </c>
      <c r="G289" s="62" t="s">
        <v>200</v>
      </c>
      <c r="H289" s="90">
        <v>258</v>
      </c>
      <c r="I289" s="121">
        <v>0</v>
      </c>
      <c r="J289" s="121">
        <v>0</v>
      </c>
      <c r="K289" s="121">
        <v>0</v>
      </c>
      <c r="L289" s="121">
        <v>0</v>
      </c>
      <c r="M289"/>
    </row>
    <row r="290" spans="1:13" ht="25.5" hidden="1" customHeight="1">
      <c r="A290" s="57">
        <v>3</v>
      </c>
      <c r="B290" s="55">
        <v>2</v>
      </c>
      <c r="C290" s="55">
        <v>2</v>
      </c>
      <c r="D290" s="55">
        <v>4</v>
      </c>
      <c r="E290" s="55">
        <v>1</v>
      </c>
      <c r="F290" s="58">
        <v>2</v>
      </c>
      <c r="G290" s="64" t="s">
        <v>201</v>
      </c>
      <c r="H290" s="90">
        <v>259</v>
      </c>
      <c r="I290" s="121">
        <v>0</v>
      </c>
      <c r="J290" s="121">
        <v>0</v>
      </c>
      <c r="K290" s="121">
        <v>0</v>
      </c>
      <c r="L290" s="121">
        <v>0</v>
      </c>
      <c r="M290"/>
    </row>
    <row r="291" spans="1:13" hidden="1">
      <c r="A291" s="60">
        <v>3</v>
      </c>
      <c r="B291" s="61">
        <v>2</v>
      </c>
      <c r="C291" s="61">
        <v>2</v>
      </c>
      <c r="D291" s="61">
        <v>5</v>
      </c>
      <c r="E291" s="61"/>
      <c r="F291" s="63"/>
      <c r="G291" s="62" t="s">
        <v>202</v>
      </c>
      <c r="H291" s="90">
        <v>260</v>
      </c>
      <c r="I291" s="115">
        <f t="shared" ref="I291:L292" si="26">I292</f>
        <v>0</v>
      </c>
      <c r="J291" s="127">
        <f t="shared" si="26"/>
        <v>0</v>
      </c>
      <c r="K291" s="116">
        <f t="shared" si="26"/>
        <v>0</v>
      </c>
      <c r="L291" s="116">
        <f t="shared" si="26"/>
        <v>0</v>
      </c>
    </row>
    <row r="292" spans="1:13" hidden="1">
      <c r="A292" s="60">
        <v>3</v>
      </c>
      <c r="B292" s="61">
        <v>2</v>
      </c>
      <c r="C292" s="61">
        <v>2</v>
      </c>
      <c r="D292" s="61">
        <v>5</v>
      </c>
      <c r="E292" s="61">
        <v>1</v>
      </c>
      <c r="F292" s="63"/>
      <c r="G292" s="62" t="s">
        <v>202</v>
      </c>
      <c r="H292" s="90">
        <v>261</v>
      </c>
      <c r="I292" s="115">
        <f t="shared" si="26"/>
        <v>0</v>
      </c>
      <c r="J292" s="127">
        <f t="shared" si="26"/>
        <v>0</v>
      </c>
      <c r="K292" s="116">
        <f t="shared" si="26"/>
        <v>0</v>
      </c>
      <c r="L292" s="116">
        <f t="shared" si="26"/>
        <v>0</v>
      </c>
    </row>
    <row r="293" spans="1:13" hidden="1">
      <c r="A293" s="60">
        <v>3</v>
      </c>
      <c r="B293" s="61">
        <v>2</v>
      </c>
      <c r="C293" s="61">
        <v>2</v>
      </c>
      <c r="D293" s="61">
        <v>5</v>
      </c>
      <c r="E293" s="61">
        <v>1</v>
      </c>
      <c r="F293" s="63">
        <v>1</v>
      </c>
      <c r="G293" s="62" t="s">
        <v>202</v>
      </c>
      <c r="H293" s="90">
        <v>262</v>
      </c>
      <c r="I293" s="121">
        <v>0</v>
      </c>
      <c r="J293" s="121">
        <v>0</v>
      </c>
      <c r="K293" s="121">
        <v>0</v>
      </c>
      <c r="L293" s="121">
        <v>0</v>
      </c>
    </row>
    <row r="294" spans="1:13" hidden="1">
      <c r="A294" s="60">
        <v>3</v>
      </c>
      <c r="B294" s="61">
        <v>2</v>
      </c>
      <c r="C294" s="61">
        <v>2</v>
      </c>
      <c r="D294" s="61">
        <v>6</v>
      </c>
      <c r="E294" s="61"/>
      <c r="F294" s="63"/>
      <c r="G294" s="62" t="s">
        <v>185</v>
      </c>
      <c r="H294" s="90">
        <v>263</v>
      </c>
      <c r="I294" s="115">
        <f t="shared" ref="I294:L295" si="27">I295</f>
        <v>0</v>
      </c>
      <c r="J294" s="142">
        <f t="shared" si="27"/>
        <v>0</v>
      </c>
      <c r="K294" s="116">
        <f t="shared" si="27"/>
        <v>0</v>
      </c>
      <c r="L294" s="116">
        <f t="shared" si="27"/>
        <v>0</v>
      </c>
    </row>
    <row r="295" spans="1:13" hidden="1">
      <c r="A295" s="60">
        <v>3</v>
      </c>
      <c r="B295" s="61">
        <v>2</v>
      </c>
      <c r="C295" s="61">
        <v>2</v>
      </c>
      <c r="D295" s="61">
        <v>6</v>
      </c>
      <c r="E295" s="61">
        <v>1</v>
      </c>
      <c r="F295" s="63"/>
      <c r="G295" s="62" t="s">
        <v>185</v>
      </c>
      <c r="H295" s="90">
        <v>264</v>
      </c>
      <c r="I295" s="115">
        <f t="shared" si="27"/>
        <v>0</v>
      </c>
      <c r="J295" s="142">
        <f t="shared" si="27"/>
        <v>0</v>
      </c>
      <c r="K295" s="116">
        <f t="shared" si="27"/>
        <v>0</v>
      </c>
      <c r="L295" s="116">
        <f t="shared" si="27"/>
        <v>0</v>
      </c>
    </row>
    <row r="296" spans="1:13" hidden="1">
      <c r="A296" s="60">
        <v>3</v>
      </c>
      <c r="B296" s="75">
        <v>2</v>
      </c>
      <c r="C296" s="75">
        <v>2</v>
      </c>
      <c r="D296" s="61">
        <v>6</v>
      </c>
      <c r="E296" s="75">
        <v>1</v>
      </c>
      <c r="F296" s="76">
        <v>1</v>
      </c>
      <c r="G296" s="77" t="s">
        <v>185</v>
      </c>
      <c r="H296" s="90">
        <v>265</v>
      </c>
      <c r="I296" s="121">
        <v>0</v>
      </c>
      <c r="J296" s="121">
        <v>0</v>
      </c>
      <c r="K296" s="121">
        <v>0</v>
      </c>
      <c r="L296" s="121">
        <v>0</v>
      </c>
    </row>
    <row r="297" spans="1:13" hidden="1">
      <c r="A297" s="64">
        <v>3</v>
      </c>
      <c r="B297" s="60">
        <v>2</v>
      </c>
      <c r="C297" s="61">
        <v>2</v>
      </c>
      <c r="D297" s="61">
        <v>7</v>
      </c>
      <c r="E297" s="61"/>
      <c r="F297" s="63"/>
      <c r="G297" s="62" t="s">
        <v>186</v>
      </c>
      <c r="H297" s="90">
        <v>266</v>
      </c>
      <c r="I297" s="115">
        <f>I298</f>
        <v>0</v>
      </c>
      <c r="J297" s="142">
        <f>J298</f>
        <v>0</v>
      </c>
      <c r="K297" s="116">
        <f>K298</f>
        <v>0</v>
      </c>
      <c r="L297" s="116">
        <f>L298</f>
        <v>0</v>
      </c>
    </row>
    <row r="298" spans="1:13" hidden="1">
      <c r="A298" s="64">
        <v>3</v>
      </c>
      <c r="B298" s="60">
        <v>2</v>
      </c>
      <c r="C298" s="61">
        <v>2</v>
      </c>
      <c r="D298" s="61">
        <v>7</v>
      </c>
      <c r="E298" s="61">
        <v>1</v>
      </c>
      <c r="F298" s="63"/>
      <c r="G298" s="62" t="s">
        <v>186</v>
      </c>
      <c r="H298" s="90">
        <v>267</v>
      </c>
      <c r="I298" s="115">
        <f>I299+I300</f>
        <v>0</v>
      </c>
      <c r="J298" s="115">
        <f>J299+J300</f>
        <v>0</v>
      </c>
      <c r="K298" s="115">
        <f>K299+K300</f>
        <v>0</v>
      </c>
      <c r="L298" s="115">
        <f>L299+L300</f>
        <v>0</v>
      </c>
    </row>
    <row r="299" spans="1:13" ht="25.5" hidden="1" customHeight="1">
      <c r="A299" s="64">
        <v>3</v>
      </c>
      <c r="B299" s="60">
        <v>2</v>
      </c>
      <c r="C299" s="60">
        <v>2</v>
      </c>
      <c r="D299" s="61">
        <v>7</v>
      </c>
      <c r="E299" s="61">
        <v>1</v>
      </c>
      <c r="F299" s="63">
        <v>1</v>
      </c>
      <c r="G299" s="62" t="s">
        <v>187</v>
      </c>
      <c r="H299" s="90">
        <v>268</v>
      </c>
      <c r="I299" s="121">
        <v>0</v>
      </c>
      <c r="J299" s="121">
        <v>0</v>
      </c>
      <c r="K299" s="121">
        <v>0</v>
      </c>
      <c r="L299" s="121">
        <v>0</v>
      </c>
      <c r="M299"/>
    </row>
    <row r="300" spans="1:13" ht="25.5" hidden="1" customHeight="1">
      <c r="A300" s="64">
        <v>3</v>
      </c>
      <c r="B300" s="60">
        <v>2</v>
      </c>
      <c r="C300" s="60">
        <v>2</v>
      </c>
      <c r="D300" s="61">
        <v>7</v>
      </c>
      <c r="E300" s="61">
        <v>1</v>
      </c>
      <c r="F300" s="63">
        <v>2</v>
      </c>
      <c r="G300" s="62" t="s">
        <v>188</v>
      </c>
      <c r="H300" s="90">
        <v>269</v>
      </c>
      <c r="I300" s="121">
        <v>0</v>
      </c>
      <c r="J300" s="121">
        <v>0</v>
      </c>
      <c r="K300" s="121">
        <v>0</v>
      </c>
      <c r="L300" s="121">
        <v>0</v>
      </c>
      <c r="M300"/>
    </row>
    <row r="301" spans="1:13" ht="25.5" hidden="1" customHeight="1">
      <c r="A301" s="65">
        <v>3</v>
      </c>
      <c r="B301" s="65">
        <v>3</v>
      </c>
      <c r="C301" s="49"/>
      <c r="D301" s="50"/>
      <c r="E301" s="50"/>
      <c r="F301" s="52"/>
      <c r="G301" s="51" t="s">
        <v>203</v>
      </c>
      <c r="H301" s="90">
        <v>270</v>
      </c>
      <c r="I301" s="115">
        <f>SUM(I302+I334)</f>
        <v>0</v>
      </c>
      <c r="J301" s="142">
        <f>SUM(J302+J334)</f>
        <v>0</v>
      </c>
      <c r="K301" s="116">
        <f>SUM(K302+K334)</f>
        <v>0</v>
      </c>
      <c r="L301" s="116">
        <f>SUM(L302+L334)</f>
        <v>0</v>
      </c>
      <c r="M301"/>
    </row>
    <row r="302" spans="1:13" ht="38.25" hidden="1" customHeight="1">
      <c r="A302" s="64">
        <v>3</v>
      </c>
      <c r="B302" s="64">
        <v>3</v>
      </c>
      <c r="C302" s="60">
        <v>1</v>
      </c>
      <c r="D302" s="61"/>
      <c r="E302" s="61"/>
      <c r="F302" s="63"/>
      <c r="G302" s="62" t="s">
        <v>204</v>
      </c>
      <c r="H302" s="90">
        <v>271</v>
      </c>
      <c r="I302" s="115">
        <f>SUM(I303+I312+I316+I320+I324+I327+I330)</f>
        <v>0</v>
      </c>
      <c r="J302" s="142">
        <f>SUM(J303+J312+J316+J320+J324+J327+J330)</f>
        <v>0</v>
      </c>
      <c r="K302" s="116">
        <f>SUM(K303+K312+K316+K320+K324+K327+K330)</f>
        <v>0</v>
      </c>
      <c r="L302" s="116">
        <f>SUM(L303+L312+L316+L320+L324+L327+L330)</f>
        <v>0</v>
      </c>
      <c r="M302"/>
    </row>
    <row r="303" spans="1:13" hidden="1">
      <c r="A303" s="64">
        <v>3</v>
      </c>
      <c r="B303" s="64">
        <v>3</v>
      </c>
      <c r="C303" s="60">
        <v>1</v>
      </c>
      <c r="D303" s="61">
        <v>1</v>
      </c>
      <c r="E303" s="61"/>
      <c r="F303" s="63"/>
      <c r="G303" s="62" t="s">
        <v>190</v>
      </c>
      <c r="H303" s="90">
        <v>272</v>
      </c>
      <c r="I303" s="115">
        <f>SUM(I304+I306+I309)</f>
        <v>0</v>
      </c>
      <c r="J303" s="115">
        <f>SUM(J304+J306+J309)</f>
        <v>0</v>
      </c>
      <c r="K303" s="115">
        <f>SUM(K304+K306+K309)</f>
        <v>0</v>
      </c>
      <c r="L303" s="115">
        <f>SUM(L304+L306+L309)</f>
        <v>0</v>
      </c>
    </row>
    <row r="304" spans="1:13" hidden="1">
      <c r="A304" s="64">
        <v>3</v>
      </c>
      <c r="B304" s="64">
        <v>3</v>
      </c>
      <c r="C304" s="60">
        <v>1</v>
      </c>
      <c r="D304" s="61">
        <v>1</v>
      </c>
      <c r="E304" s="61">
        <v>1</v>
      </c>
      <c r="F304" s="63"/>
      <c r="G304" s="62" t="s">
        <v>168</v>
      </c>
      <c r="H304" s="90">
        <v>273</v>
      </c>
      <c r="I304" s="115">
        <f>SUM(I305:I305)</f>
        <v>0</v>
      </c>
      <c r="J304" s="142">
        <f>SUM(J305:J305)</f>
        <v>0</v>
      </c>
      <c r="K304" s="116">
        <f>SUM(K305:K305)</f>
        <v>0</v>
      </c>
      <c r="L304" s="116">
        <f>SUM(L305:L305)</f>
        <v>0</v>
      </c>
    </row>
    <row r="305" spans="1:13" hidden="1">
      <c r="A305" s="64">
        <v>3</v>
      </c>
      <c r="B305" s="64">
        <v>3</v>
      </c>
      <c r="C305" s="60">
        <v>1</v>
      </c>
      <c r="D305" s="61">
        <v>1</v>
      </c>
      <c r="E305" s="61">
        <v>1</v>
      </c>
      <c r="F305" s="63">
        <v>1</v>
      </c>
      <c r="G305" s="62" t="s">
        <v>168</v>
      </c>
      <c r="H305" s="90">
        <v>274</v>
      </c>
      <c r="I305" s="121">
        <v>0</v>
      </c>
      <c r="J305" s="121">
        <v>0</v>
      </c>
      <c r="K305" s="121">
        <v>0</v>
      </c>
      <c r="L305" s="121">
        <v>0</v>
      </c>
    </row>
    <row r="306" spans="1:13" hidden="1">
      <c r="A306" s="64">
        <v>3</v>
      </c>
      <c r="B306" s="64">
        <v>3</v>
      </c>
      <c r="C306" s="60">
        <v>1</v>
      </c>
      <c r="D306" s="61">
        <v>1</v>
      </c>
      <c r="E306" s="61">
        <v>2</v>
      </c>
      <c r="F306" s="63"/>
      <c r="G306" s="62" t="s">
        <v>191</v>
      </c>
      <c r="H306" s="90">
        <v>275</v>
      </c>
      <c r="I306" s="115">
        <f>SUM(I307:I308)</f>
        <v>0</v>
      </c>
      <c r="J306" s="115">
        <f>SUM(J307:J308)</f>
        <v>0</v>
      </c>
      <c r="K306" s="115">
        <f>SUM(K307:K308)</f>
        <v>0</v>
      </c>
      <c r="L306" s="115">
        <f>SUM(L307:L308)</f>
        <v>0</v>
      </c>
    </row>
    <row r="307" spans="1:13" hidden="1">
      <c r="A307" s="64">
        <v>3</v>
      </c>
      <c r="B307" s="64">
        <v>3</v>
      </c>
      <c r="C307" s="60">
        <v>1</v>
      </c>
      <c r="D307" s="61">
        <v>1</v>
      </c>
      <c r="E307" s="61">
        <v>2</v>
      </c>
      <c r="F307" s="63">
        <v>1</v>
      </c>
      <c r="G307" s="62" t="s">
        <v>170</v>
      </c>
      <c r="H307" s="90">
        <v>276</v>
      </c>
      <c r="I307" s="121">
        <v>0</v>
      </c>
      <c r="J307" s="121">
        <v>0</v>
      </c>
      <c r="K307" s="121">
        <v>0</v>
      </c>
      <c r="L307" s="121">
        <v>0</v>
      </c>
    </row>
    <row r="308" spans="1:13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>
        <v>2</v>
      </c>
      <c r="G308" s="62" t="s">
        <v>171</v>
      </c>
      <c r="H308" s="90">
        <v>277</v>
      </c>
      <c r="I308" s="121">
        <v>0</v>
      </c>
      <c r="J308" s="121">
        <v>0</v>
      </c>
      <c r="K308" s="121">
        <v>0</v>
      </c>
      <c r="L308" s="121">
        <v>0</v>
      </c>
    </row>
    <row r="309" spans="1:13" hidden="1">
      <c r="A309" s="64">
        <v>3</v>
      </c>
      <c r="B309" s="64">
        <v>3</v>
      </c>
      <c r="C309" s="60">
        <v>1</v>
      </c>
      <c r="D309" s="61">
        <v>1</v>
      </c>
      <c r="E309" s="61">
        <v>3</v>
      </c>
      <c r="F309" s="63"/>
      <c r="G309" s="62" t="s">
        <v>172</v>
      </c>
      <c r="H309" s="90">
        <v>278</v>
      </c>
      <c r="I309" s="115">
        <f>SUM(I310:I311)</f>
        <v>0</v>
      </c>
      <c r="J309" s="115">
        <f>SUM(J310:J311)</f>
        <v>0</v>
      </c>
      <c r="K309" s="115">
        <f>SUM(K310:K311)</f>
        <v>0</v>
      </c>
      <c r="L309" s="115">
        <f>SUM(L310:L311)</f>
        <v>0</v>
      </c>
    </row>
    <row r="310" spans="1:13" hidden="1">
      <c r="A310" s="64">
        <v>3</v>
      </c>
      <c r="B310" s="64">
        <v>3</v>
      </c>
      <c r="C310" s="60">
        <v>1</v>
      </c>
      <c r="D310" s="61">
        <v>1</v>
      </c>
      <c r="E310" s="61">
        <v>3</v>
      </c>
      <c r="F310" s="63">
        <v>1</v>
      </c>
      <c r="G310" s="62" t="s">
        <v>173</v>
      </c>
      <c r="H310" s="90">
        <v>279</v>
      </c>
      <c r="I310" s="121">
        <v>0</v>
      </c>
      <c r="J310" s="121">
        <v>0</v>
      </c>
      <c r="K310" s="121">
        <v>0</v>
      </c>
      <c r="L310" s="121">
        <v>0</v>
      </c>
    </row>
    <row r="311" spans="1:13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>
        <v>2</v>
      </c>
      <c r="G311" s="62" t="s">
        <v>192</v>
      </c>
      <c r="H311" s="90">
        <v>280</v>
      </c>
      <c r="I311" s="121">
        <v>0</v>
      </c>
      <c r="J311" s="121">
        <v>0</v>
      </c>
      <c r="K311" s="121">
        <v>0</v>
      </c>
      <c r="L311" s="121">
        <v>0</v>
      </c>
    </row>
    <row r="312" spans="1:13" hidden="1">
      <c r="A312" s="73">
        <v>3</v>
      </c>
      <c r="B312" s="57">
        <v>3</v>
      </c>
      <c r="C312" s="60">
        <v>1</v>
      </c>
      <c r="D312" s="61">
        <v>2</v>
      </c>
      <c r="E312" s="61"/>
      <c r="F312" s="63"/>
      <c r="G312" s="62" t="s">
        <v>205</v>
      </c>
      <c r="H312" s="90">
        <v>281</v>
      </c>
      <c r="I312" s="115">
        <f>I313</f>
        <v>0</v>
      </c>
      <c r="J312" s="142">
        <f>J313</f>
        <v>0</v>
      </c>
      <c r="K312" s="116">
        <f>K313</f>
        <v>0</v>
      </c>
      <c r="L312" s="116">
        <f>L313</f>
        <v>0</v>
      </c>
    </row>
    <row r="313" spans="1:13" hidden="1">
      <c r="A313" s="73">
        <v>3</v>
      </c>
      <c r="B313" s="73">
        <v>3</v>
      </c>
      <c r="C313" s="57">
        <v>1</v>
      </c>
      <c r="D313" s="55">
        <v>2</v>
      </c>
      <c r="E313" s="55">
        <v>1</v>
      </c>
      <c r="F313" s="58"/>
      <c r="G313" s="62" t="s">
        <v>205</v>
      </c>
      <c r="H313" s="90">
        <v>282</v>
      </c>
      <c r="I313" s="122">
        <f>SUM(I314:I315)</f>
        <v>0</v>
      </c>
      <c r="J313" s="143">
        <f>SUM(J314:J315)</f>
        <v>0</v>
      </c>
      <c r="K313" s="123">
        <f>SUM(K314:K315)</f>
        <v>0</v>
      </c>
      <c r="L313" s="123">
        <f>SUM(L314:L315)</f>
        <v>0</v>
      </c>
    </row>
    <row r="314" spans="1:13" ht="25.5" hidden="1" customHeight="1">
      <c r="A314" s="64">
        <v>3</v>
      </c>
      <c r="B314" s="64">
        <v>3</v>
      </c>
      <c r="C314" s="60">
        <v>1</v>
      </c>
      <c r="D314" s="61">
        <v>2</v>
      </c>
      <c r="E314" s="61">
        <v>1</v>
      </c>
      <c r="F314" s="63">
        <v>1</v>
      </c>
      <c r="G314" s="62" t="s">
        <v>206</v>
      </c>
      <c r="H314" s="90">
        <v>283</v>
      </c>
      <c r="I314" s="121">
        <v>0</v>
      </c>
      <c r="J314" s="121">
        <v>0</v>
      </c>
      <c r="K314" s="121">
        <v>0</v>
      </c>
      <c r="L314" s="121">
        <v>0</v>
      </c>
      <c r="M314"/>
    </row>
    <row r="315" spans="1:13" hidden="1">
      <c r="A315" s="67">
        <v>3</v>
      </c>
      <c r="B315" s="91">
        <v>3</v>
      </c>
      <c r="C315" s="74">
        <v>1</v>
      </c>
      <c r="D315" s="75">
        <v>2</v>
      </c>
      <c r="E315" s="75">
        <v>1</v>
      </c>
      <c r="F315" s="76">
        <v>2</v>
      </c>
      <c r="G315" s="77" t="s">
        <v>207</v>
      </c>
      <c r="H315" s="90">
        <v>284</v>
      </c>
      <c r="I315" s="121">
        <v>0</v>
      </c>
      <c r="J315" s="121">
        <v>0</v>
      </c>
      <c r="K315" s="121">
        <v>0</v>
      </c>
      <c r="L315" s="121">
        <v>0</v>
      </c>
    </row>
    <row r="316" spans="1:13" ht="25.5" hidden="1" customHeight="1">
      <c r="A316" s="60">
        <v>3</v>
      </c>
      <c r="B316" s="62">
        <v>3</v>
      </c>
      <c r="C316" s="60">
        <v>1</v>
      </c>
      <c r="D316" s="61">
        <v>3</v>
      </c>
      <c r="E316" s="61"/>
      <c r="F316" s="63"/>
      <c r="G316" s="62" t="s">
        <v>208</v>
      </c>
      <c r="H316" s="90">
        <v>285</v>
      </c>
      <c r="I316" s="115">
        <f>I317</f>
        <v>0</v>
      </c>
      <c r="J316" s="142">
        <f>J317</f>
        <v>0</v>
      </c>
      <c r="K316" s="116">
        <f>K317</f>
        <v>0</v>
      </c>
      <c r="L316" s="116">
        <f>L317</f>
        <v>0</v>
      </c>
      <c r="M316"/>
    </row>
    <row r="317" spans="1:13" ht="25.5" hidden="1" customHeight="1">
      <c r="A317" s="60">
        <v>3</v>
      </c>
      <c r="B317" s="77">
        <v>3</v>
      </c>
      <c r="C317" s="74">
        <v>1</v>
      </c>
      <c r="D317" s="75">
        <v>3</v>
      </c>
      <c r="E317" s="75">
        <v>1</v>
      </c>
      <c r="F317" s="76"/>
      <c r="G317" s="62" t="s">
        <v>208</v>
      </c>
      <c r="H317" s="90">
        <v>286</v>
      </c>
      <c r="I317" s="116">
        <f>I318+I319</f>
        <v>0</v>
      </c>
      <c r="J317" s="116">
        <f>J318+J319</f>
        <v>0</v>
      </c>
      <c r="K317" s="116">
        <f>K318+K319</f>
        <v>0</v>
      </c>
      <c r="L317" s="116">
        <f>L318+L319</f>
        <v>0</v>
      </c>
      <c r="M317"/>
    </row>
    <row r="318" spans="1:13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>
        <v>1</v>
      </c>
      <c r="F318" s="63">
        <v>1</v>
      </c>
      <c r="G318" s="62" t="s">
        <v>209</v>
      </c>
      <c r="H318" s="90">
        <v>287</v>
      </c>
      <c r="I318" s="139">
        <v>0</v>
      </c>
      <c r="J318" s="139">
        <v>0</v>
      </c>
      <c r="K318" s="139">
        <v>0</v>
      </c>
      <c r="L318" s="138">
        <v>0</v>
      </c>
      <c r="M318"/>
    </row>
    <row r="319" spans="1:13" ht="25.5" hidden="1" customHeight="1">
      <c r="A319" s="60">
        <v>3</v>
      </c>
      <c r="B319" s="62">
        <v>3</v>
      </c>
      <c r="C319" s="60">
        <v>1</v>
      </c>
      <c r="D319" s="61">
        <v>3</v>
      </c>
      <c r="E319" s="61">
        <v>1</v>
      </c>
      <c r="F319" s="63">
        <v>2</v>
      </c>
      <c r="G319" s="62" t="s">
        <v>210</v>
      </c>
      <c r="H319" s="90">
        <v>288</v>
      </c>
      <c r="I319" s="121">
        <v>0</v>
      </c>
      <c r="J319" s="121">
        <v>0</v>
      </c>
      <c r="K319" s="121">
        <v>0</v>
      </c>
      <c r="L319" s="121">
        <v>0</v>
      </c>
      <c r="M319"/>
    </row>
    <row r="320" spans="1:13" hidden="1">
      <c r="A320" s="60">
        <v>3</v>
      </c>
      <c r="B320" s="62">
        <v>3</v>
      </c>
      <c r="C320" s="60">
        <v>1</v>
      </c>
      <c r="D320" s="61">
        <v>4</v>
      </c>
      <c r="E320" s="61"/>
      <c r="F320" s="63"/>
      <c r="G320" s="62" t="s">
        <v>211</v>
      </c>
      <c r="H320" s="90">
        <v>289</v>
      </c>
      <c r="I320" s="115">
        <f>I321</f>
        <v>0</v>
      </c>
      <c r="J320" s="142">
        <f>J321</f>
        <v>0</v>
      </c>
      <c r="K320" s="116">
        <f>K321</f>
        <v>0</v>
      </c>
      <c r="L320" s="116">
        <f>L321</f>
        <v>0</v>
      </c>
    </row>
    <row r="321" spans="1:15" hidden="1">
      <c r="A321" s="64">
        <v>3</v>
      </c>
      <c r="B321" s="60">
        <v>3</v>
      </c>
      <c r="C321" s="61">
        <v>1</v>
      </c>
      <c r="D321" s="61">
        <v>4</v>
      </c>
      <c r="E321" s="61">
        <v>1</v>
      </c>
      <c r="F321" s="63"/>
      <c r="G321" s="62" t="s">
        <v>211</v>
      </c>
      <c r="H321" s="90">
        <v>290</v>
      </c>
      <c r="I321" s="115">
        <f>SUM(I322:I323)</f>
        <v>0</v>
      </c>
      <c r="J321" s="115">
        <f>SUM(J322:J323)</f>
        <v>0</v>
      </c>
      <c r="K321" s="115">
        <f>SUM(K322:K323)</f>
        <v>0</v>
      </c>
      <c r="L321" s="115">
        <f>SUM(L322:L323)</f>
        <v>0</v>
      </c>
    </row>
    <row r="322" spans="1:15" hidden="1">
      <c r="A322" s="64">
        <v>3</v>
      </c>
      <c r="B322" s="60">
        <v>3</v>
      </c>
      <c r="C322" s="61">
        <v>1</v>
      </c>
      <c r="D322" s="61">
        <v>4</v>
      </c>
      <c r="E322" s="61">
        <v>1</v>
      </c>
      <c r="F322" s="63">
        <v>1</v>
      </c>
      <c r="G322" s="62" t="s">
        <v>212</v>
      </c>
      <c r="H322" s="90">
        <v>291</v>
      </c>
      <c r="I322" s="120">
        <v>0</v>
      </c>
      <c r="J322" s="121">
        <v>0</v>
      </c>
      <c r="K322" s="121">
        <v>0</v>
      </c>
      <c r="L322" s="120">
        <v>0</v>
      </c>
    </row>
    <row r="323" spans="1:15" hidden="1">
      <c r="A323" s="60">
        <v>3</v>
      </c>
      <c r="B323" s="61">
        <v>3</v>
      </c>
      <c r="C323" s="61">
        <v>1</v>
      </c>
      <c r="D323" s="61">
        <v>4</v>
      </c>
      <c r="E323" s="61">
        <v>1</v>
      </c>
      <c r="F323" s="63">
        <v>2</v>
      </c>
      <c r="G323" s="62" t="s">
        <v>213</v>
      </c>
      <c r="H323" s="90">
        <v>292</v>
      </c>
      <c r="I323" s="121">
        <v>0</v>
      </c>
      <c r="J323" s="139">
        <v>0</v>
      </c>
      <c r="K323" s="139">
        <v>0</v>
      </c>
      <c r="L323" s="138">
        <v>0</v>
      </c>
    </row>
    <row r="324" spans="1:15" hidden="1">
      <c r="A324" s="60">
        <v>3</v>
      </c>
      <c r="B324" s="61">
        <v>3</v>
      </c>
      <c r="C324" s="61">
        <v>1</v>
      </c>
      <c r="D324" s="61">
        <v>5</v>
      </c>
      <c r="E324" s="61"/>
      <c r="F324" s="63"/>
      <c r="G324" s="62" t="s">
        <v>214</v>
      </c>
      <c r="H324" s="90">
        <v>293</v>
      </c>
      <c r="I324" s="123">
        <f t="shared" ref="I324:L325" si="28">I325</f>
        <v>0</v>
      </c>
      <c r="J324" s="142">
        <f t="shared" si="28"/>
        <v>0</v>
      </c>
      <c r="K324" s="116">
        <f t="shared" si="28"/>
        <v>0</v>
      </c>
      <c r="L324" s="116">
        <f t="shared" si="28"/>
        <v>0</v>
      </c>
    </row>
    <row r="325" spans="1:15" hidden="1">
      <c r="A325" s="57">
        <v>3</v>
      </c>
      <c r="B325" s="75">
        <v>3</v>
      </c>
      <c r="C325" s="75">
        <v>1</v>
      </c>
      <c r="D325" s="75">
        <v>5</v>
      </c>
      <c r="E325" s="75">
        <v>1</v>
      </c>
      <c r="F325" s="76"/>
      <c r="G325" s="62" t="s">
        <v>214</v>
      </c>
      <c r="H325" s="90">
        <v>294</v>
      </c>
      <c r="I325" s="116">
        <f t="shared" si="28"/>
        <v>0</v>
      </c>
      <c r="J325" s="143">
        <f t="shared" si="28"/>
        <v>0</v>
      </c>
      <c r="K325" s="123">
        <f t="shared" si="28"/>
        <v>0</v>
      </c>
      <c r="L325" s="123">
        <f t="shared" si="28"/>
        <v>0</v>
      </c>
    </row>
    <row r="326" spans="1:15" hidden="1">
      <c r="A326" s="60">
        <v>3</v>
      </c>
      <c r="B326" s="61">
        <v>3</v>
      </c>
      <c r="C326" s="61">
        <v>1</v>
      </c>
      <c r="D326" s="61">
        <v>5</v>
      </c>
      <c r="E326" s="61">
        <v>1</v>
      </c>
      <c r="F326" s="63">
        <v>1</v>
      </c>
      <c r="G326" s="62" t="s">
        <v>215</v>
      </c>
      <c r="H326" s="90">
        <v>295</v>
      </c>
      <c r="I326" s="121">
        <v>0</v>
      </c>
      <c r="J326" s="139">
        <v>0</v>
      </c>
      <c r="K326" s="139">
        <v>0</v>
      </c>
      <c r="L326" s="138">
        <v>0</v>
      </c>
    </row>
    <row r="327" spans="1:15" hidden="1">
      <c r="A327" s="60">
        <v>3</v>
      </c>
      <c r="B327" s="61">
        <v>3</v>
      </c>
      <c r="C327" s="61">
        <v>1</v>
      </c>
      <c r="D327" s="61">
        <v>6</v>
      </c>
      <c r="E327" s="61"/>
      <c r="F327" s="63"/>
      <c r="G327" s="62" t="s">
        <v>185</v>
      </c>
      <c r="H327" s="90">
        <v>296</v>
      </c>
      <c r="I327" s="116">
        <f t="shared" ref="I327:L328" si="29">I328</f>
        <v>0</v>
      </c>
      <c r="J327" s="142">
        <f t="shared" si="29"/>
        <v>0</v>
      </c>
      <c r="K327" s="116">
        <f t="shared" si="29"/>
        <v>0</v>
      </c>
      <c r="L327" s="116">
        <f t="shared" si="29"/>
        <v>0</v>
      </c>
    </row>
    <row r="328" spans="1:15" hidden="1">
      <c r="A328" s="60">
        <v>3</v>
      </c>
      <c r="B328" s="61">
        <v>3</v>
      </c>
      <c r="C328" s="61">
        <v>1</v>
      </c>
      <c r="D328" s="61">
        <v>6</v>
      </c>
      <c r="E328" s="61">
        <v>1</v>
      </c>
      <c r="F328" s="63"/>
      <c r="G328" s="62" t="s">
        <v>185</v>
      </c>
      <c r="H328" s="90">
        <v>297</v>
      </c>
      <c r="I328" s="115">
        <f t="shared" si="29"/>
        <v>0</v>
      </c>
      <c r="J328" s="142">
        <f t="shared" si="29"/>
        <v>0</v>
      </c>
      <c r="K328" s="116">
        <f t="shared" si="29"/>
        <v>0</v>
      </c>
      <c r="L328" s="116">
        <f t="shared" si="29"/>
        <v>0</v>
      </c>
    </row>
    <row r="329" spans="1:15" hidden="1">
      <c r="A329" s="60">
        <v>3</v>
      </c>
      <c r="B329" s="61">
        <v>3</v>
      </c>
      <c r="C329" s="61">
        <v>1</v>
      </c>
      <c r="D329" s="61">
        <v>6</v>
      </c>
      <c r="E329" s="61">
        <v>1</v>
      </c>
      <c r="F329" s="63">
        <v>1</v>
      </c>
      <c r="G329" s="62" t="s">
        <v>185</v>
      </c>
      <c r="H329" s="90">
        <v>298</v>
      </c>
      <c r="I329" s="139">
        <v>0</v>
      </c>
      <c r="J329" s="139">
        <v>0</v>
      </c>
      <c r="K329" s="139">
        <v>0</v>
      </c>
      <c r="L329" s="138">
        <v>0</v>
      </c>
    </row>
    <row r="330" spans="1:15" hidden="1">
      <c r="A330" s="60">
        <v>3</v>
      </c>
      <c r="B330" s="61">
        <v>3</v>
      </c>
      <c r="C330" s="61">
        <v>1</v>
      </c>
      <c r="D330" s="61">
        <v>7</v>
      </c>
      <c r="E330" s="61"/>
      <c r="F330" s="63"/>
      <c r="G330" s="62" t="s">
        <v>216</v>
      </c>
      <c r="H330" s="90">
        <v>299</v>
      </c>
      <c r="I330" s="115">
        <f>I331</f>
        <v>0</v>
      </c>
      <c r="J330" s="142">
        <f>J331</f>
        <v>0</v>
      </c>
      <c r="K330" s="116">
        <f>K331</f>
        <v>0</v>
      </c>
      <c r="L330" s="116">
        <f>L331</f>
        <v>0</v>
      </c>
    </row>
    <row r="331" spans="1:15" hidden="1">
      <c r="A331" s="60">
        <v>3</v>
      </c>
      <c r="B331" s="61">
        <v>3</v>
      </c>
      <c r="C331" s="61">
        <v>1</v>
      </c>
      <c r="D331" s="61">
        <v>7</v>
      </c>
      <c r="E331" s="61">
        <v>1</v>
      </c>
      <c r="F331" s="63"/>
      <c r="G331" s="62" t="s">
        <v>216</v>
      </c>
      <c r="H331" s="90">
        <v>300</v>
      </c>
      <c r="I331" s="115">
        <f>I332+I333</f>
        <v>0</v>
      </c>
      <c r="J331" s="115">
        <f>J332+J333</f>
        <v>0</v>
      </c>
      <c r="K331" s="115">
        <f>K332+K333</f>
        <v>0</v>
      </c>
      <c r="L331" s="115">
        <f>L332+L333</f>
        <v>0</v>
      </c>
    </row>
    <row r="332" spans="1:15" ht="25.5" hidden="1" customHeight="1">
      <c r="A332" s="60">
        <v>3</v>
      </c>
      <c r="B332" s="61">
        <v>3</v>
      </c>
      <c r="C332" s="61">
        <v>1</v>
      </c>
      <c r="D332" s="61">
        <v>7</v>
      </c>
      <c r="E332" s="61">
        <v>1</v>
      </c>
      <c r="F332" s="63">
        <v>1</v>
      </c>
      <c r="G332" s="62" t="s">
        <v>217</v>
      </c>
      <c r="H332" s="90">
        <v>301</v>
      </c>
      <c r="I332" s="139">
        <v>0</v>
      </c>
      <c r="J332" s="139">
        <v>0</v>
      </c>
      <c r="K332" s="139">
        <v>0</v>
      </c>
      <c r="L332" s="138">
        <v>0</v>
      </c>
      <c r="M332"/>
    </row>
    <row r="333" spans="1:15" ht="25.5" hidden="1" customHeight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>
        <v>2</v>
      </c>
      <c r="G333" s="62" t="s">
        <v>218</v>
      </c>
      <c r="H333" s="90">
        <v>302</v>
      </c>
      <c r="I333" s="121">
        <v>0</v>
      </c>
      <c r="J333" s="121">
        <v>0</v>
      </c>
      <c r="K333" s="121">
        <v>0</v>
      </c>
      <c r="L333" s="121">
        <v>0</v>
      </c>
      <c r="M333"/>
    </row>
    <row r="334" spans="1:15" ht="38.25" hidden="1" customHeight="1">
      <c r="A334" s="60">
        <v>3</v>
      </c>
      <c r="B334" s="61">
        <v>3</v>
      </c>
      <c r="C334" s="61">
        <v>2</v>
      </c>
      <c r="D334" s="61"/>
      <c r="E334" s="61"/>
      <c r="F334" s="63"/>
      <c r="G334" s="62" t="s">
        <v>219</v>
      </c>
      <c r="H334" s="90">
        <v>303</v>
      </c>
      <c r="I334" s="115">
        <f>SUM(I335+I344+I348+I352+I356+I359+I362)</f>
        <v>0</v>
      </c>
      <c r="J334" s="142">
        <f>SUM(J335+J344+J348+J352+J356+J359+J362)</f>
        <v>0</v>
      </c>
      <c r="K334" s="116">
        <f>SUM(K335+K344+K348+K352+K356+K359+K362)</f>
        <v>0</v>
      </c>
      <c r="L334" s="116">
        <f>SUM(L335+L344+L348+L352+L356+L359+L362)</f>
        <v>0</v>
      </c>
      <c r="M334"/>
    </row>
    <row r="335" spans="1:15" hidden="1">
      <c r="A335" s="60">
        <v>3</v>
      </c>
      <c r="B335" s="61">
        <v>3</v>
      </c>
      <c r="C335" s="61">
        <v>2</v>
      </c>
      <c r="D335" s="61">
        <v>1</v>
      </c>
      <c r="E335" s="61"/>
      <c r="F335" s="63"/>
      <c r="G335" s="62" t="s">
        <v>167</v>
      </c>
      <c r="H335" s="90">
        <v>304</v>
      </c>
      <c r="I335" s="115">
        <f>I336</f>
        <v>0</v>
      </c>
      <c r="J335" s="142">
        <f>J336</f>
        <v>0</v>
      </c>
      <c r="K335" s="116">
        <f>K336</f>
        <v>0</v>
      </c>
      <c r="L335" s="116">
        <f>L336</f>
        <v>0</v>
      </c>
    </row>
    <row r="336" spans="1:15" hidden="1">
      <c r="A336" s="64">
        <v>3</v>
      </c>
      <c r="B336" s="60">
        <v>3</v>
      </c>
      <c r="C336" s="61">
        <v>2</v>
      </c>
      <c r="D336" s="62">
        <v>1</v>
      </c>
      <c r="E336" s="60">
        <v>1</v>
      </c>
      <c r="F336" s="63"/>
      <c r="G336" s="62" t="s">
        <v>167</v>
      </c>
      <c r="H336" s="90">
        <v>305</v>
      </c>
      <c r="I336" s="115">
        <f>SUM(I337:I337)</f>
        <v>0</v>
      </c>
      <c r="J336" s="115">
        <f>SUM(J337:J337)</f>
        <v>0</v>
      </c>
      <c r="K336" s="115">
        <f>SUM(K337:K337)</f>
        <v>0</v>
      </c>
      <c r="L336" s="115">
        <f>SUM(L337:L337)</f>
        <v>0</v>
      </c>
      <c r="M336" s="101"/>
      <c r="N336" s="101"/>
      <c r="O336" s="101"/>
    </row>
    <row r="337" spans="1:13" hidden="1">
      <c r="A337" s="64">
        <v>3</v>
      </c>
      <c r="B337" s="60">
        <v>3</v>
      </c>
      <c r="C337" s="61">
        <v>2</v>
      </c>
      <c r="D337" s="62">
        <v>1</v>
      </c>
      <c r="E337" s="60">
        <v>1</v>
      </c>
      <c r="F337" s="63">
        <v>1</v>
      </c>
      <c r="G337" s="62" t="s">
        <v>168</v>
      </c>
      <c r="H337" s="90">
        <v>306</v>
      </c>
      <c r="I337" s="139">
        <v>0</v>
      </c>
      <c r="J337" s="139">
        <v>0</v>
      </c>
      <c r="K337" s="139">
        <v>0</v>
      </c>
      <c r="L337" s="138">
        <v>0</v>
      </c>
    </row>
    <row r="338" spans="1:13" hidden="1">
      <c r="A338" s="64">
        <v>3</v>
      </c>
      <c r="B338" s="60">
        <v>3</v>
      </c>
      <c r="C338" s="61">
        <v>2</v>
      </c>
      <c r="D338" s="62">
        <v>1</v>
      </c>
      <c r="E338" s="60">
        <v>2</v>
      </c>
      <c r="F338" s="63"/>
      <c r="G338" s="77" t="s">
        <v>191</v>
      </c>
      <c r="H338" s="90">
        <v>307</v>
      </c>
      <c r="I338" s="115">
        <f>SUM(I339:I340)</f>
        <v>0</v>
      </c>
      <c r="J338" s="115">
        <f>SUM(J339:J340)</f>
        <v>0</v>
      </c>
      <c r="K338" s="115">
        <f>SUM(K339:K340)</f>
        <v>0</v>
      </c>
      <c r="L338" s="115">
        <f>SUM(L339:L340)</f>
        <v>0</v>
      </c>
    </row>
    <row r="339" spans="1:13" hidden="1">
      <c r="A339" s="64">
        <v>3</v>
      </c>
      <c r="B339" s="60">
        <v>3</v>
      </c>
      <c r="C339" s="61">
        <v>2</v>
      </c>
      <c r="D339" s="62">
        <v>1</v>
      </c>
      <c r="E339" s="60">
        <v>2</v>
      </c>
      <c r="F339" s="63">
        <v>1</v>
      </c>
      <c r="G339" s="77" t="s">
        <v>170</v>
      </c>
      <c r="H339" s="90">
        <v>308</v>
      </c>
      <c r="I339" s="139">
        <v>0</v>
      </c>
      <c r="J339" s="139">
        <v>0</v>
      </c>
      <c r="K339" s="139">
        <v>0</v>
      </c>
      <c r="L339" s="138">
        <v>0</v>
      </c>
    </row>
    <row r="340" spans="1:13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>
        <v>2</v>
      </c>
      <c r="G340" s="77" t="s">
        <v>171</v>
      </c>
      <c r="H340" s="90">
        <v>309</v>
      </c>
      <c r="I340" s="121">
        <v>0</v>
      </c>
      <c r="J340" s="121">
        <v>0</v>
      </c>
      <c r="K340" s="121">
        <v>0</v>
      </c>
      <c r="L340" s="121">
        <v>0</v>
      </c>
    </row>
    <row r="341" spans="1:13" hidden="1">
      <c r="A341" s="64">
        <v>3</v>
      </c>
      <c r="B341" s="60">
        <v>3</v>
      </c>
      <c r="C341" s="61">
        <v>2</v>
      </c>
      <c r="D341" s="62">
        <v>1</v>
      </c>
      <c r="E341" s="60">
        <v>3</v>
      </c>
      <c r="F341" s="63"/>
      <c r="G341" s="77" t="s">
        <v>172</v>
      </c>
      <c r="H341" s="90">
        <v>310</v>
      </c>
      <c r="I341" s="115">
        <f>SUM(I342:I343)</f>
        <v>0</v>
      </c>
      <c r="J341" s="115">
        <f>SUM(J342:J343)</f>
        <v>0</v>
      </c>
      <c r="K341" s="115">
        <f>SUM(K342:K343)</f>
        <v>0</v>
      </c>
      <c r="L341" s="115">
        <f>SUM(L342:L343)</f>
        <v>0</v>
      </c>
    </row>
    <row r="342" spans="1:13" hidden="1">
      <c r="A342" s="64">
        <v>3</v>
      </c>
      <c r="B342" s="60">
        <v>3</v>
      </c>
      <c r="C342" s="61">
        <v>2</v>
      </c>
      <c r="D342" s="62">
        <v>1</v>
      </c>
      <c r="E342" s="60">
        <v>3</v>
      </c>
      <c r="F342" s="63">
        <v>1</v>
      </c>
      <c r="G342" s="77" t="s">
        <v>173</v>
      </c>
      <c r="H342" s="90">
        <v>311</v>
      </c>
      <c r="I342" s="121">
        <v>0</v>
      </c>
      <c r="J342" s="121">
        <v>0</v>
      </c>
      <c r="K342" s="121">
        <v>0</v>
      </c>
      <c r="L342" s="121">
        <v>0</v>
      </c>
    </row>
    <row r="343" spans="1:13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>
        <v>2</v>
      </c>
      <c r="G343" s="77" t="s">
        <v>192</v>
      </c>
      <c r="H343" s="90">
        <v>312</v>
      </c>
      <c r="I343" s="126">
        <v>0</v>
      </c>
      <c r="J343" s="144">
        <v>0</v>
      </c>
      <c r="K343" s="126">
        <v>0</v>
      </c>
      <c r="L343" s="126">
        <v>0</v>
      </c>
    </row>
    <row r="344" spans="1:13" hidden="1">
      <c r="A344" s="67">
        <v>3</v>
      </c>
      <c r="B344" s="67">
        <v>3</v>
      </c>
      <c r="C344" s="74">
        <v>2</v>
      </c>
      <c r="D344" s="77">
        <v>2</v>
      </c>
      <c r="E344" s="74"/>
      <c r="F344" s="76"/>
      <c r="G344" s="77" t="s">
        <v>205</v>
      </c>
      <c r="H344" s="90">
        <v>313</v>
      </c>
      <c r="I344" s="124">
        <f>I345</f>
        <v>0</v>
      </c>
      <c r="J344" s="145">
        <f>J345</f>
        <v>0</v>
      </c>
      <c r="K344" s="125">
        <f>K345</f>
        <v>0</v>
      </c>
      <c r="L344" s="125">
        <f>L345</f>
        <v>0</v>
      </c>
    </row>
    <row r="345" spans="1:13" hidden="1">
      <c r="A345" s="64">
        <v>3</v>
      </c>
      <c r="B345" s="64">
        <v>3</v>
      </c>
      <c r="C345" s="60">
        <v>2</v>
      </c>
      <c r="D345" s="62">
        <v>2</v>
      </c>
      <c r="E345" s="60">
        <v>1</v>
      </c>
      <c r="F345" s="63"/>
      <c r="G345" s="77" t="s">
        <v>205</v>
      </c>
      <c r="H345" s="90">
        <v>314</v>
      </c>
      <c r="I345" s="115">
        <f>SUM(I346:I347)</f>
        <v>0</v>
      </c>
      <c r="J345" s="127">
        <f>SUM(J346:J347)</f>
        <v>0</v>
      </c>
      <c r="K345" s="116">
        <f>SUM(K346:K347)</f>
        <v>0</v>
      </c>
      <c r="L345" s="116">
        <f>SUM(L346:L347)</f>
        <v>0</v>
      </c>
    </row>
    <row r="346" spans="1:13" ht="25.5" hidden="1" customHeight="1">
      <c r="A346" s="64">
        <v>3</v>
      </c>
      <c r="B346" s="64">
        <v>3</v>
      </c>
      <c r="C346" s="60">
        <v>2</v>
      </c>
      <c r="D346" s="62">
        <v>2</v>
      </c>
      <c r="E346" s="64">
        <v>1</v>
      </c>
      <c r="F346" s="84">
        <v>1</v>
      </c>
      <c r="G346" s="62" t="s">
        <v>206</v>
      </c>
      <c r="H346" s="90">
        <v>315</v>
      </c>
      <c r="I346" s="121">
        <v>0</v>
      </c>
      <c r="J346" s="121">
        <v>0</v>
      </c>
      <c r="K346" s="121">
        <v>0</v>
      </c>
      <c r="L346" s="121">
        <v>0</v>
      </c>
      <c r="M346"/>
    </row>
    <row r="347" spans="1:13" hidden="1">
      <c r="A347" s="67">
        <v>3</v>
      </c>
      <c r="B347" s="67">
        <v>3</v>
      </c>
      <c r="C347" s="68">
        <v>2</v>
      </c>
      <c r="D347" s="69">
        <v>2</v>
      </c>
      <c r="E347" s="70">
        <v>1</v>
      </c>
      <c r="F347" s="89">
        <v>2</v>
      </c>
      <c r="G347" s="70" t="s">
        <v>207</v>
      </c>
      <c r="H347" s="90">
        <v>316</v>
      </c>
      <c r="I347" s="121">
        <v>0</v>
      </c>
      <c r="J347" s="121">
        <v>0</v>
      </c>
      <c r="K347" s="121">
        <v>0</v>
      </c>
      <c r="L347" s="121">
        <v>0</v>
      </c>
    </row>
    <row r="348" spans="1:13" ht="25.5" hidden="1" customHeight="1">
      <c r="A348" s="64">
        <v>3</v>
      </c>
      <c r="B348" s="64">
        <v>3</v>
      </c>
      <c r="C348" s="60">
        <v>2</v>
      </c>
      <c r="D348" s="61">
        <v>3</v>
      </c>
      <c r="E348" s="62"/>
      <c r="F348" s="84"/>
      <c r="G348" s="62" t="s">
        <v>208</v>
      </c>
      <c r="H348" s="90">
        <v>317</v>
      </c>
      <c r="I348" s="115">
        <f>I349</f>
        <v>0</v>
      </c>
      <c r="J348" s="127">
        <f>J349</f>
        <v>0</v>
      </c>
      <c r="K348" s="116">
        <f>K349</f>
        <v>0</v>
      </c>
      <c r="L348" s="116">
        <f>L349</f>
        <v>0</v>
      </c>
      <c r="M348"/>
    </row>
    <row r="349" spans="1:13" ht="25.5" hidden="1" customHeight="1">
      <c r="A349" s="64">
        <v>3</v>
      </c>
      <c r="B349" s="64">
        <v>3</v>
      </c>
      <c r="C349" s="60">
        <v>2</v>
      </c>
      <c r="D349" s="61">
        <v>3</v>
      </c>
      <c r="E349" s="62">
        <v>1</v>
      </c>
      <c r="F349" s="84"/>
      <c r="G349" s="62" t="s">
        <v>208</v>
      </c>
      <c r="H349" s="90">
        <v>318</v>
      </c>
      <c r="I349" s="115">
        <f>I350+I351</f>
        <v>0</v>
      </c>
      <c r="J349" s="115">
        <f>J350+J351</f>
        <v>0</v>
      </c>
      <c r="K349" s="115">
        <f>K350+K351</f>
        <v>0</v>
      </c>
      <c r="L349" s="115">
        <f>L350+L351</f>
        <v>0</v>
      </c>
      <c r="M349"/>
    </row>
    <row r="350" spans="1:13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>
        <v>1</v>
      </c>
      <c r="F350" s="84">
        <v>1</v>
      </c>
      <c r="G350" s="62" t="s">
        <v>209</v>
      </c>
      <c r="H350" s="90">
        <v>319</v>
      </c>
      <c r="I350" s="139">
        <v>0</v>
      </c>
      <c r="J350" s="139">
        <v>0</v>
      </c>
      <c r="K350" s="139">
        <v>0</v>
      </c>
      <c r="L350" s="138">
        <v>0</v>
      </c>
      <c r="M350"/>
    </row>
    <row r="351" spans="1:13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>
        <v>2</v>
      </c>
      <c r="G351" s="62" t="s">
        <v>210</v>
      </c>
      <c r="H351" s="90">
        <v>320</v>
      </c>
      <c r="I351" s="121">
        <v>0</v>
      </c>
      <c r="J351" s="121">
        <v>0</v>
      </c>
      <c r="K351" s="121">
        <v>0</v>
      </c>
      <c r="L351" s="121">
        <v>0</v>
      </c>
      <c r="M351"/>
    </row>
    <row r="352" spans="1:13" hidden="1">
      <c r="A352" s="64">
        <v>3</v>
      </c>
      <c r="B352" s="64">
        <v>3</v>
      </c>
      <c r="C352" s="60">
        <v>2</v>
      </c>
      <c r="D352" s="61">
        <v>4</v>
      </c>
      <c r="E352" s="61"/>
      <c r="F352" s="63"/>
      <c r="G352" s="62" t="s">
        <v>211</v>
      </c>
      <c r="H352" s="90">
        <v>321</v>
      </c>
      <c r="I352" s="115">
        <f>I353</f>
        <v>0</v>
      </c>
      <c r="J352" s="127">
        <f>J353</f>
        <v>0</v>
      </c>
      <c r="K352" s="116">
        <f>K353</f>
        <v>0</v>
      </c>
      <c r="L352" s="116">
        <f>L353</f>
        <v>0</v>
      </c>
    </row>
    <row r="353" spans="1:13" hidden="1">
      <c r="A353" s="73">
        <v>3</v>
      </c>
      <c r="B353" s="73">
        <v>3</v>
      </c>
      <c r="C353" s="57">
        <v>2</v>
      </c>
      <c r="D353" s="55">
        <v>4</v>
      </c>
      <c r="E353" s="55">
        <v>1</v>
      </c>
      <c r="F353" s="58"/>
      <c r="G353" s="62" t="s">
        <v>211</v>
      </c>
      <c r="H353" s="90">
        <v>322</v>
      </c>
      <c r="I353" s="122">
        <f>SUM(I354:I355)</f>
        <v>0</v>
      </c>
      <c r="J353" s="128">
        <f>SUM(J354:J355)</f>
        <v>0</v>
      </c>
      <c r="K353" s="123">
        <f>SUM(K354:K355)</f>
        <v>0</v>
      </c>
      <c r="L353" s="123">
        <f>SUM(L354:L355)</f>
        <v>0</v>
      </c>
    </row>
    <row r="354" spans="1:13" hidden="1">
      <c r="A354" s="64">
        <v>3</v>
      </c>
      <c r="B354" s="64">
        <v>3</v>
      </c>
      <c r="C354" s="60">
        <v>2</v>
      </c>
      <c r="D354" s="61">
        <v>4</v>
      </c>
      <c r="E354" s="61">
        <v>1</v>
      </c>
      <c r="F354" s="63">
        <v>1</v>
      </c>
      <c r="G354" s="62" t="s">
        <v>212</v>
      </c>
      <c r="H354" s="90">
        <v>323</v>
      </c>
      <c r="I354" s="121">
        <v>0</v>
      </c>
      <c r="J354" s="121">
        <v>0</v>
      </c>
      <c r="K354" s="121">
        <v>0</v>
      </c>
      <c r="L354" s="121">
        <v>0</v>
      </c>
    </row>
    <row r="355" spans="1:13" hidden="1">
      <c r="A355" s="64">
        <v>3</v>
      </c>
      <c r="B355" s="64">
        <v>3</v>
      </c>
      <c r="C355" s="60">
        <v>2</v>
      </c>
      <c r="D355" s="61">
        <v>4</v>
      </c>
      <c r="E355" s="61">
        <v>1</v>
      </c>
      <c r="F355" s="63">
        <v>2</v>
      </c>
      <c r="G355" s="62" t="s">
        <v>220</v>
      </c>
      <c r="H355" s="90">
        <v>324</v>
      </c>
      <c r="I355" s="121">
        <v>0</v>
      </c>
      <c r="J355" s="121">
        <v>0</v>
      </c>
      <c r="K355" s="121">
        <v>0</v>
      </c>
      <c r="L355" s="121">
        <v>0</v>
      </c>
    </row>
    <row r="356" spans="1:13" hidden="1">
      <c r="A356" s="64">
        <v>3</v>
      </c>
      <c r="B356" s="64">
        <v>3</v>
      </c>
      <c r="C356" s="60">
        <v>2</v>
      </c>
      <c r="D356" s="61">
        <v>5</v>
      </c>
      <c r="E356" s="61"/>
      <c r="F356" s="63"/>
      <c r="G356" s="62" t="s">
        <v>214</v>
      </c>
      <c r="H356" s="90">
        <v>325</v>
      </c>
      <c r="I356" s="115">
        <f t="shared" ref="I356:L357" si="30">I357</f>
        <v>0</v>
      </c>
      <c r="J356" s="127">
        <f t="shared" si="30"/>
        <v>0</v>
      </c>
      <c r="K356" s="116">
        <f t="shared" si="30"/>
        <v>0</v>
      </c>
      <c r="L356" s="116">
        <f t="shared" si="30"/>
        <v>0</v>
      </c>
    </row>
    <row r="357" spans="1:13" hidden="1">
      <c r="A357" s="73">
        <v>3</v>
      </c>
      <c r="B357" s="73">
        <v>3</v>
      </c>
      <c r="C357" s="57">
        <v>2</v>
      </c>
      <c r="D357" s="55">
        <v>5</v>
      </c>
      <c r="E357" s="55">
        <v>1</v>
      </c>
      <c r="F357" s="58"/>
      <c r="G357" s="62" t="s">
        <v>214</v>
      </c>
      <c r="H357" s="90">
        <v>326</v>
      </c>
      <c r="I357" s="122">
        <f t="shared" si="30"/>
        <v>0</v>
      </c>
      <c r="J357" s="128">
        <f t="shared" si="30"/>
        <v>0</v>
      </c>
      <c r="K357" s="123">
        <f t="shared" si="30"/>
        <v>0</v>
      </c>
      <c r="L357" s="123">
        <f t="shared" si="30"/>
        <v>0</v>
      </c>
    </row>
    <row r="358" spans="1:13" hidden="1">
      <c r="A358" s="64">
        <v>3</v>
      </c>
      <c r="B358" s="64">
        <v>3</v>
      </c>
      <c r="C358" s="60">
        <v>2</v>
      </c>
      <c r="D358" s="61">
        <v>5</v>
      </c>
      <c r="E358" s="61">
        <v>1</v>
      </c>
      <c r="F358" s="63">
        <v>1</v>
      </c>
      <c r="G358" s="62" t="s">
        <v>214</v>
      </c>
      <c r="H358" s="90">
        <v>327</v>
      </c>
      <c r="I358" s="139">
        <v>0</v>
      </c>
      <c r="J358" s="139">
        <v>0</v>
      </c>
      <c r="K358" s="139">
        <v>0</v>
      </c>
      <c r="L358" s="138">
        <v>0</v>
      </c>
    </row>
    <row r="359" spans="1:13" hidden="1">
      <c r="A359" s="64">
        <v>3</v>
      </c>
      <c r="B359" s="64">
        <v>3</v>
      </c>
      <c r="C359" s="60">
        <v>2</v>
      </c>
      <c r="D359" s="61">
        <v>6</v>
      </c>
      <c r="E359" s="61"/>
      <c r="F359" s="63"/>
      <c r="G359" s="62" t="s">
        <v>185</v>
      </c>
      <c r="H359" s="90">
        <v>328</v>
      </c>
      <c r="I359" s="115">
        <f t="shared" ref="I359:L360" si="31">I360</f>
        <v>0</v>
      </c>
      <c r="J359" s="127">
        <f t="shared" si="31"/>
        <v>0</v>
      </c>
      <c r="K359" s="116">
        <f t="shared" si="31"/>
        <v>0</v>
      </c>
      <c r="L359" s="116">
        <f t="shared" si="31"/>
        <v>0</v>
      </c>
    </row>
    <row r="360" spans="1:13" hidden="1">
      <c r="A360" s="64">
        <v>3</v>
      </c>
      <c r="B360" s="64">
        <v>3</v>
      </c>
      <c r="C360" s="60">
        <v>2</v>
      </c>
      <c r="D360" s="61">
        <v>6</v>
      </c>
      <c r="E360" s="61">
        <v>1</v>
      </c>
      <c r="F360" s="63"/>
      <c r="G360" s="62" t="s">
        <v>185</v>
      </c>
      <c r="H360" s="90">
        <v>329</v>
      </c>
      <c r="I360" s="115">
        <f t="shared" si="31"/>
        <v>0</v>
      </c>
      <c r="J360" s="127">
        <f t="shared" si="31"/>
        <v>0</v>
      </c>
      <c r="K360" s="116">
        <f t="shared" si="31"/>
        <v>0</v>
      </c>
      <c r="L360" s="116">
        <f t="shared" si="31"/>
        <v>0</v>
      </c>
    </row>
    <row r="361" spans="1:13" hidden="1">
      <c r="A361" s="67">
        <v>3</v>
      </c>
      <c r="B361" s="67">
        <v>3</v>
      </c>
      <c r="C361" s="68">
        <v>2</v>
      </c>
      <c r="D361" s="69">
        <v>6</v>
      </c>
      <c r="E361" s="69">
        <v>1</v>
      </c>
      <c r="F361" s="71">
        <v>1</v>
      </c>
      <c r="G361" s="70" t="s">
        <v>185</v>
      </c>
      <c r="H361" s="90">
        <v>330</v>
      </c>
      <c r="I361" s="139">
        <v>0</v>
      </c>
      <c r="J361" s="139">
        <v>0</v>
      </c>
      <c r="K361" s="139">
        <v>0</v>
      </c>
      <c r="L361" s="138">
        <v>0</v>
      </c>
    </row>
    <row r="362" spans="1:13" hidden="1">
      <c r="A362" s="64">
        <v>3</v>
      </c>
      <c r="B362" s="64">
        <v>3</v>
      </c>
      <c r="C362" s="60">
        <v>2</v>
      </c>
      <c r="D362" s="61">
        <v>7</v>
      </c>
      <c r="E362" s="61"/>
      <c r="F362" s="63"/>
      <c r="G362" s="62" t="s">
        <v>216</v>
      </c>
      <c r="H362" s="90">
        <v>331</v>
      </c>
      <c r="I362" s="115">
        <f>I363</f>
        <v>0</v>
      </c>
      <c r="J362" s="127">
        <f>J363</f>
        <v>0</v>
      </c>
      <c r="K362" s="116">
        <f>K363</f>
        <v>0</v>
      </c>
      <c r="L362" s="116">
        <f>L363</f>
        <v>0</v>
      </c>
    </row>
    <row r="363" spans="1:13" hidden="1">
      <c r="A363" s="67">
        <v>3</v>
      </c>
      <c r="B363" s="67">
        <v>3</v>
      </c>
      <c r="C363" s="68">
        <v>2</v>
      </c>
      <c r="D363" s="69">
        <v>7</v>
      </c>
      <c r="E363" s="69">
        <v>1</v>
      </c>
      <c r="F363" s="71"/>
      <c r="G363" s="62" t="s">
        <v>216</v>
      </c>
      <c r="H363" s="90">
        <v>332</v>
      </c>
      <c r="I363" s="115">
        <f>SUM(I364:I365)</f>
        <v>0</v>
      </c>
      <c r="J363" s="115">
        <f>SUM(J364:J365)</f>
        <v>0</v>
      </c>
      <c r="K363" s="115">
        <f>SUM(K364:K365)</f>
        <v>0</v>
      </c>
      <c r="L363" s="115">
        <f>SUM(L364:L365)</f>
        <v>0</v>
      </c>
    </row>
    <row r="364" spans="1:13" ht="25.5" hidden="1" customHeight="1">
      <c r="A364" s="64">
        <v>3</v>
      </c>
      <c r="B364" s="64">
        <v>3</v>
      </c>
      <c r="C364" s="60">
        <v>2</v>
      </c>
      <c r="D364" s="61">
        <v>7</v>
      </c>
      <c r="E364" s="61">
        <v>1</v>
      </c>
      <c r="F364" s="63">
        <v>1</v>
      </c>
      <c r="G364" s="62" t="s">
        <v>217</v>
      </c>
      <c r="H364" s="90">
        <v>333</v>
      </c>
      <c r="I364" s="139">
        <v>0</v>
      </c>
      <c r="J364" s="139">
        <v>0</v>
      </c>
      <c r="K364" s="139">
        <v>0</v>
      </c>
      <c r="L364" s="138">
        <v>0</v>
      </c>
      <c r="M364"/>
    </row>
    <row r="365" spans="1:13" ht="25.5" hidden="1" customHeight="1">
      <c r="A365" s="64">
        <v>3</v>
      </c>
      <c r="B365" s="64">
        <v>3</v>
      </c>
      <c r="C365" s="60">
        <v>2</v>
      </c>
      <c r="D365" s="61">
        <v>7</v>
      </c>
      <c r="E365" s="61">
        <v>1</v>
      </c>
      <c r="F365" s="63">
        <v>2</v>
      </c>
      <c r="G365" s="62" t="s">
        <v>218</v>
      </c>
      <c r="H365" s="90">
        <v>334</v>
      </c>
      <c r="I365" s="121">
        <v>0</v>
      </c>
      <c r="J365" s="121">
        <v>0</v>
      </c>
      <c r="K365" s="121">
        <v>0</v>
      </c>
      <c r="L365" s="121">
        <v>0</v>
      </c>
      <c r="M365"/>
    </row>
    <row r="366" spans="1:13">
      <c r="A366" s="102"/>
      <c r="B366" s="102"/>
      <c r="C366" s="103"/>
      <c r="D366" s="104"/>
      <c r="E366" s="105"/>
      <c r="F366" s="106"/>
      <c r="G366" s="107" t="s">
        <v>221</v>
      </c>
      <c r="H366" s="90">
        <v>335</v>
      </c>
      <c r="I366" s="130">
        <f>SUM(I32+I182)</f>
        <v>29800</v>
      </c>
      <c r="J366" s="130">
        <f>SUM(J32+J182)</f>
        <v>29800</v>
      </c>
      <c r="K366" s="130">
        <f>SUM(K32+K182)</f>
        <v>29766</v>
      </c>
      <c r="L366" s="130">
        <f>SUM(L32+L182)</f>
        <v>29766</v>
      </c>
    </row>
    <row r="367" spans="1:13">
      <c r="A367" s="150"/>
      <c r="B367" s="150"/>
      <c r="C367" s="150"/>
      <c r="D367" s="455" t="s">
        <v>222</v>
      </c>
      <c r="E367" s="455"/>
      <c r="F367" s="455"/>
      <c r="G367" s="455"/>
      <c r="H367" s="151"/>
      <c r="I367" s="111"/>
      <c r="J367" s="109"/>
      <c r="K367" s="455" t="s">
        <v>223</v>
      </c>
      <c r="L367" s="455"/>
    </row>
    <row r="368" spans="1:13" ht="18.75" customHeight="1">
      <c r="A368" s="147" t="s">
        <v>224</v>
      </c>
      <c r="B368" s="147"/>
      <c r="C368" s="147"/>
      <c r="D368" s="147"/>
      <c r="E368" s="147"/>
      <c r="F368" s="147"/>
      <c r="G368" s="147"/>
      <c r="I368" s="152" t="s">
        <v>225</v>
      </c>
      <c r="K368" s="440" t="s">
        <v>226</v>
      </c>
      <c r="L368" s="440"/>
    </row>
    <row r="369" spans="1:12" ht="15.75" customHeight="1">
      <c r="D369" s="36" t="s">
        <v>495</v>
      </c>
      <c r="F369" s="436"/>
      <c r="I369" s="14"/>
      <c r="K369" s="14"/>
      <c r="L369" s="14"/>
    </row>
    <row r="370" spans="1:12" ht="15.75" customHeight="1">
      <c r="A370" s="437"/>
      <c r="B370" s="437"/>
      <c r="C370" s="437"/>
      <c r="D370" s="455" t="s">
        <v>429</v>
      </c>
      <c r="E370" s="455"/>
      <c r="F370" s="455"/>
      <c r="G370" s="455"/>
      <c r="I370" s="14"/>
      <c r="K370" s="455" t="s">
        <v>228</v>
      </c>
      <c r="L370" s="455"/>
    </row>
    <row r="371" spans="1:12" ht="24.75" customHeight="1">
      <c r="A371" s="456" t="s">
        <v>229</v>
      </c>
      <c r="B371" s="456"/>
      <c r="C371" s="456"/>
      <c r="D371" s="456"/>
      <c r="E371" s="456"/>
      <c r="F371" s="456"/>
      <c r="G371" s="456"/>
      <c r="H371" s="155"/>
      <c r="I371" s="15" t="s">
        <v>225</v>
      </c>
      <c r="K371" s="440" t="s">
        <v>226</v>
      </c>
      <c r="L371" s="440"/>
    </row>
  </sheetData>
  <mergeCells count="29">
    <mergeCell ref="A20:L20"/>
    <mergeCell ref="A24:I24"/>
    <mergeCell ref="A25:I25"/>
    <mergeCell ref="A28:I28"/>
    <mergeCell ref="K370:L370"/>
    <mergeCell ref="K367:L367"/>
    <mergeCell ref="A7:L7"/>
    <mergeCell ref="A9:L9"/>
    <mergeCell ref="A10:L10"/>
    <mergeCell ref="A31:F31"/>
    <mergeCell ref="K368:L368"/>
    <mergeCell ref="G27:H27"/>
    <mergeCell ref="G12:K12"/>
    <mergeCell ref="A13:L13"/>
    <mergeCell ref="G14:K14"/>
    <mergeCell ref="G15:K15"/>
    <mergeCell ref="B16:L16"/>
    <mergeCell ref="G18:K18"/>
    <mergeCell ref="E19:K19"/>
    <mergeCell ref="A371:G371"/>
    <mergeCell ref="K371:L371"/>
    <mergeCell ref="A29:F30"/>
    <mergeCell ref="G29:G30"/>
    <mergeCell ref="H29:H30"/>
    <mergeCell ref="I29:J29"/>
    <mergeCell ref="D367:G367"/>
    <mergeCell ref="D370:G370"/>
    <mergeCell ref="K29:K30"/>
    <mergeCell ref="L29:L30"/>
  </mergeCells>
  <pageMargins left="0.51181102362205" right="0.31496062992126" top="0.23622047244093999" bottom="0.23622047244093999" header="0.31496062992126" footer="0.31496062992126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S372"/>
  <sheetViews>
    <sheetView topLeftCell="A3" zoomScaleNormal="100" workbookViewId="0">
      <selection activeCell="A15" sqref="A15:XFD15"/>
    </sheetView>
  </sheetViews>
  <sheetFormatPr defaultRowHeight="15"/>
  <cols>
    <col min="1" max="4" width="2" style="36" customWidth="1"/>
    <col min="5" max="5" width="2.140625" style="36" customWidth="1"/>
    <col min="6" max="6" width="3" style="155" customWidth="1"/>
    <col min="7" max="7" width="34.85546875" style="36" customWidth="1"/>
    <col min="8" max="8" width="3.85546875" style="36" customWidth="1"/>
    <col min="9" max="9" width="10" style="36" customWidth="1"/>
    <col min="10" max="10" width="11.140625" style="36" customWidth="1"/>
    <col min="11" max="11" width="11" style="36" customWidth="1"/>
    <col min="12" max="12" width="10.5703125" style="36" customWidth="1"/>
    <col min="13" max="13" width="0.140625" style="36" hidden="1" customWidth="1"/>
    <col min="14" max="14" width="6.140625" style="36" hidden="1" customWidth="1"/>
    <col min="15" max="15" width="5.5703125" style="36" hidden="1" customWidth="1"/>
    <col min="16" max="16" width="9.140625" style="22" customWidth="1"/>
  </cols>
  <sheetData>
    <row r="1" spans="1:15">
      <c r="G1" s="1"/>
      <c r="H1" s="3"/>
      <c r="I1" s="21"/>
      <c r="J1" s="149" t="s">
        <v>0</v>
      </c>
      <c r="K1" s="149"/>
      <c r="L1" s="149"/>
      <c r="M1" s="16"/>
      <c r="N1" s="149"/>
      <c r="O1" s="149"/>
    </row>
    <row r="2" spans="1:15">
      <c r="H2" s="3"/>
      <c r="I2" s="22"/>
      <c r="J2" s="149" t="s">
        <v>1</v>
      </c>
      <c r="K2" s="149"/>
      <c r="L2" s="149"/>
      <c r="M2" s="16"/>
      <c r="N2" s="149"/>
      <c r="O2" s="149"/>
    </row>
    <row r="3" spans="1:15">
      <c r="H3" s="23"/>
      <c r="I3" s="3"/>
      <c r="J3" s="149" t="s">
        <v>2</v>
      </c>
      <c r="K3" s="149"/>
      <c r="L3" s="149"/>
      <c r="M3" s="16"/>
      <c r="N3" s="149"/>
      <c r="O3" s="149"/>
    </row>
    <row r="4" spans="1:15">
      <c r="G4" s="4" t="s">
        <v>3</v>
      </c>
      <c r="H4" s="3"/>
      <c r="I4" s="22"/>
      <c r="J4" s="149" t="s">
        <v>4</v>
      </c>
      <c r="K4" s="149"/>
      <c r="L4" s="149"/>
      <c r="M4" s="16"/>
      <c r="N4" s="149"/>
      <c r="O4" s="149"/>
    </row>
    <row r="5" spans="1:15">
      <c r="H5" s="3"/>
      <c r="I5" s="22"/>
      <c r="J5" s="149" t="s">
        <v>5</v>
      </c>
      <c r="K5" s="149"/>
      <c r="L5" s="149"/>
      <c r="M5" s="16"/>
      <c r="N5" s="149"/>
      <c r="O5" s="149"/>
    </row>
    <row r="6" spans="1:15" ht="6" customHeight="1">
      <c r="H6" s="3"/>
      <c r="I6" s="22"/>
      <c r="J6" s="149"/>
      <c r="K6" s="149"/>
      <c r="L6" s="149"/>
      <c r="M6" s="16"/>
      <c r="N6" s="149"/>
      <c r="O6" s="149"/>
    </row>
    <row r="7" spans="1:15" ht="30" customHeight="1">
      <c r="A7" s="458" t="s">
        <v>496</v>
      </c>
      <c r="B7" s="459"/>
      <c r="C7" s="459"/>
      <c r="D7" s="459"/>
      <c r="E7" s="459"/>
      <c r="F7" s="459"/>
      <c r="G7" s="459"/>
      <c r="H7" s="459"/>
      <c r="I7" s="459"/>
      <c r="J7" s="459"/>
      <c r="K7" s="459"/>
      <c r="L7" s="459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460" t="s">
        <v>6</v>
      </c>
      <c r="B9" s="460"/>
      <c r="C9" s="460"/>
      <c r="D9" s="460"/>
      <c r="E9" s="460"/>
      <c r="F9" s="460"/>
      <c r="G9" s="460"/>
      <c r="H9" s="460"/>
      <c r="I9" s="460"/>
      <c r="J9" s="460"/>
      <c r="K9" s="460"/>
      <c r="L9" s="460"/>
      <c r="M9" s="16"/>
    </row>
    <row r="10" spans="1:15">
      <c r="A10" s="461" t="s">
        <v>7</v>
      </c>
      <c r="B10" s="461"/>
      <c r="C10" s="461"/>
      <c r="D10" s="461"/>
      <c r="E10" s="461"/>
      <c r="F10" s="461"/>
      <c r="G10" s="461"/>
      <c r="H10" s="461"/>
      <c r="I10" s="461"/>
      <c r="J10" s="461"/>
      <c r="K10" s="461"/>
      <c r="L10" s="461"/>
      <c r="M10" s="16"/>
    </row>
    <row r="11" spans="1:15" ht="7.5" customHeight="1">
      <c r="A11" s="28"/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6"/>
    </row>
    <row r="12" spans="1:15" ht="15.75" customHeight="1">
      <c r="A12" s="28"/>
      <c r="B12" s="149"/>
      <c r="C12" s="149"/>
      <c r="D12" s="149"/>
      <c r="E12" s="149"/>
      <c r="F12" s="149"/>
      <c r="G12" s="466" t="s">
        <v>8</v>
      </c>
      <c r="H12" s="466"/>
      <c r="I12" s="466"/>
      <c r="J12" s="466"/>
      <c r="K12" s="466"/>
      <c r="L12" s="149"/>
      <c r="M12" s="16"/>
    </row>
    <row r="13" spans="1:15" ht="15.75" customHeight="1">
      <c r="A13" s="467" t="s">
        <v>9</v>
      </c>
      <c r="B13" s="467"/>
      <c r="C13" s="467"/>
      <c r="D13" s="467"/>
      <c r="E13" s="467"/>
      <c r="F13" s="467"/>
      <c r="G13" s="467"/>
      <c r="H13" s="467"/>
      <c r="I13" s="467"/>
      <c r="J13" s="467"/>
      <c r="K13" s="467"/>
      <c r="L13" s="467"/>
      <c r="M13" s="16"/>
    </row>
    <row r="14" spans="1:15" ht="12" customHeight="1">
      <c r="G14" s="468" t="s">
        <v>232</v>
      </c>
      <c r="H14" s="468"/>
      <c r="I14" s="468"/>
      <c r="J14" s="468"/>
      <c r="K14" s="468"/>
      <c r="M14" s="16"/>
    </row>
    <row r="15" spans="1:15">
      <c r="F15" s="436"/>
      <c r="G15" s="469" t="s">
        <v>503</v>
      </c>
      <c r="H15" s="461"/>
      <c r="I15" s="461"/>
      <c r="J15" s="461"/>
      <c r="K15" s="461"/>
    </row>
    <row r="16" spans="1:15" ht="15.75" customHeight="1">
      <c r="B16" s="467" t="s">
        <v>12</v>
      </c>
      <c r="C16" s="467"/>
      <c r="D16" s="467"/>
      <c r="E16" s="467"/>
      <c r="F16" s="467"/>
      <c r="G16" s="467"/>
      <c r="H16" s="467"/>
      <c r="I16" s="467"/>
      <c r="J16" s="467"/>
      <c r="K16" s="467"/>
      <c r="L16" s="467"/>
    </row>
    <row r="17" spans="1:15">
      <c r="G17" s="470" t="s">
        <v>499</v>
      </c>
      <c r="H17" s="468"/>
      <c r="I17" s="468"/>
      <c r="J17" s="468"/>
      <c r="K17" s="468"/>
    </row>
    <row r="18" spans="1:15">
      <c r="G18" s="471" t="s">
        <v>13</v>
      </c>
      <c r="H18" s="471"/>
      <c r="I18" s="471"/>
      <c r="J18" s="471"/>
      <c r="K18" s="471"/>
    </row>
    <row r="19" spans="1:15">
      <c r="B19" s="22"/>
      <c r="C19" s="22"/>
      <c r="D19" s="22"/>
      <c r="E19" s="472" t="s">
        <v>238</v>
      </c>
      <c r="F19" s="472"/>
      <c r="G19" s="472"/>
      <c r="H19" s="472"/>
      <c r="I19" s="472"/>
      <c r="J19" s="472"/>
      <c r="K19" s="472"/>
      <c r="L19" s="22"/>
    </row>
    <row r="20" spans="1:15" ht="15" customHeight="1">
      <c r="A20" s="473" t="s">
        <v>14</v>
      </c>
      <c r="B20" s="473"/>
      <c r="C20" s="473"/>
      <c r="D20" s="473"/>
      <c r="E20" s="473"/>
      <c r="F20" s="473"/>
      <c r="G20" s="473"/>
      <c r="H20" s="473"/>
      <c r="I20" s="473"/>
      <c r="J20" s="473"/>
      <c r="K20" s="473"/>
      <c r="L20" s="473"/>
      <c r="M20" s="30"/>
    </row>
    <row r="21" spans="1:15">
      <c r="F21" s="36"/>
      <c r="J21" s="5"/>
      <c r="K21" s="13"/>
      <c r="L21" s="6" t="s">
        <v>15</v>
      </c>
      <c r="M21" s="30"/>
    </row>
    <row r="22" spans="1:15">
      <c r="F22" s="36"/>
      <c r="J22" s="31" t="s">
        <v>16</v>
      </c>
      <c r="K22" s="23"/>
      <c r="L22" s="32"/>
      <c r="M22" s="30"/>
    </row>
    <row r="23" spans="1:15">
      <c r="E23" s="149"/>
      <c r="F23" s="153"/>
      <c r="I23" s="34"/>
      <c r="J23" s="34"/>
      <c r="K23" s="35" t="s">
        <v>17</v>
      </c>
      <c r="L23" s="32"/>
      <c r="M23" s="30"/>
    </row>
    <row r="24" spans="1:15">
      <c r="A24" s="439" t="s">
        <v>237</v>
      </c>
      <c r="B24" s="439"/>
      <c r="C24" s="439"/>
      <c r="D24" s="439"/>
      <c r="E24" s="439"/>
      <c r="F24" s="439"/>
      <c r="G24" s="439"/>
      <c r="H24" s="439"/>
      <c r="I24" s="439"/>
      <c r="K24" s="35" t="s">
        <v>18</v>
      </c>
      <c r="L24" s="37" t="s">
        <v>19</v>
      </c>
      <c r="M24" s="30"/>
    </row>
    <row r="25" spans="1:15" ht="29.1" customHeight="1">
      <c r="A25" s="439" t="s">
        <v>236</v>
      </c>
      <c r="B25" s="439"/>
      <c r="C25" s="439"/>
      <c r="D25" s="439"/>
      <c r="E25" s="439"/>
      <c r="F25" s="439"/>
      <c r="G25" s="439"/>
      <c r="H25" s="439"/>
      <c r="I25" s="439"/>
      <c r="J25" s="154" t="s">
        <v>21</v>
      </c>
      <c r="K25" s="113" t="s">
        <v>235</v>
      </c>
      <c r="L25" s="32"/>
      <c r="M25" s="30"/>
    </row>
    <row r="26" spans="1:15">
      <c r="F26" s="36"/>
      <c r="G26" s="39" t="s">
        <v>22</v>
      </c>
      <c r="H26" s="102" t="s">
        <v>248</v>
      </c>
      <c r="I26" s="103"/>
      <c r="J26" s="42"/>
      <c r="K26" s="32"/>
      <c r="L26" s="32"/>
      <c r="M26" s="30"/>
    </row>
    <row r="27" spans="1:15">
      <c r="F27" s="36"/>
      <c r="G27" s="465" t="s">
        <v>23</v>
      </c>
      <c r="H27" s="465"/>
      <c r="I27" s="114" t="s">
        <v>234</v>
      </c>
      <c r="J27" s="43" t="s">
        <v>233</v>
      </c>
      <c r="K27" s="32" t="s">
        <v>233</v>
      </c>
      <c r="L27" s="32" t="s">
        <v>233</v>
      </c>
      <c r="M27" s="30"/>
    </row>
    <row r="28" spans="1:15">
      <c r="A28" s="457" t="s">
        <v>247</v>
      </c>
      <c r="B28" s="457"/>
      <c r="C28" s="457"/>
      <c r="D28" s="457"/>
      <c r="E28" s="457"/>
      <c r="F28" s="457"/>
      <c r="G28" s="457"/>
      <c r="H28" s="457"/>
      <c r="I28" s="457"/>
      <c r="J28" s="44"/>
      <c r="K28" s="44"/>
      <c r="L28" s="45" t="s">
        <v>24</v>
      </c>
      <c r="M28" s="46"/>
    </row>
    <row r="29" spans="1:15" ht="27" customHeight="1">
      <c r="A29" s="441" t="s">
        <v>25</v>
      </c>
      <c r="B29" s="442"/>
      <c r="C29" s="442"/>
      <c r="D29" s="442"/>
      <c r="E29" s="442"/>
      <c r="F29" s="442"/>
      <c r="G29" s="445" t="s">
        <v>26</v>
      </c>
      <c r="H29" s="447" t="s">
        <v>27</v>
      </c>
      <c r="I29" s="449" t="s">
        <v>28</v>
      </c>
      <c r="J29" s="450"/>
      <c r="K29" s="451" t="s">
        <v>29</v>
      </c>
      <c r="L29" s="453" t="s">
        <v>30</v>
      </c>
      <c r="M29" s="46"/>
    </row>
    <row r="30" spans="1:15" ht="58.5" customHeight="1">
      <c r="A30" s="443"/>
      <c r="B30" s="444"/>
      <c r="C30" s="444"/>
      <c r="D30" s="444"/>
      <c r="E30" s="444"/>
      <c r="F30" s="444"/>
      <c r="G30" s="446"/>
      <c r="H30" s="448"/>
      <c r="I30" s="47" t="s">
        <v>31</v>
      </c>
      <c r="J30" s="48" t="s">
        <v>32</v>
      </c>
      <c r="K30" s="452"/>
      <c r="L30" s="454"/>
    </row>
    <row r="31" spans="1:15">
      <c r="A31" s="462" t="s">
        <v>33</v>
      </c>
      <c r="B31" s="463"/>
      <c r="C31" s="463"/>
      <c r="D31" s="463"/>
      <c r="E31" s="463"/>
      <c r="F31" s="464"/>
      <c r="G31" s="7">
        <v>2</v>
      </c>
      <c r="H31" s="8">
        <v>3</v>
      </c>
      <c r="I31" s="9" t="s">
        <v>34</v>
      </c>
      <c r="J31" s="10" t="s">
        <v>35</v>
      </c>
      <c r="K31" s="11">
        <v>6</v>
      </c>
      <c r="L31" s="11">
        <v>7</v>
      </c>
    </row>
    <row r="32" spans="1:15">
      <c r="A32" s="49">
        <v>2</v>
      </c>
      <c r="B32" s="49"/>
      <c r="C32" s="50"/>
      <c r="D32" s="51"/>
      <c r="E32" s="49"/>
      <c r="F32" s="52"/>
      <c r="G32" s="51" t="s">
        <v>36</v>
      </c>
      <c r="H32" s="7">
        <v>1</v>
      </c>
      <c r="I32" s="115">
        <f>SUM(I33+I44+I63+I84+I91+I111+I137+I156+I166)</f>
        <v>125000</v>
      </c>
      <c r="J32" s="115">
        <f>SUM(J33+J44+J63+J84+J91+J111+J137+J156+J166)</f>
        <v>125000</v>
      </c>
      <c r="K32" s="116">
        <f>SUM(K33+K44+K63+K84+K91+K111+K137+K156+K166)</f>
        <v>104184.86</v>
      </c>
      <c r="L32" s="115">
        <f>SUM(L33+L44+L63+L84+L91+L111+L137+L156+L166)</f>
        <v>104184.86</v>
      </c>
      <c r="M32" s="53"/>
      <c r="N32" s="53"/>
      <c r="O32" s="53"/>
    </row>
    <row r="33" spans="1:13" ht="17.25" customHeight="1">
      <c r="A33" s="49">
        <v>2</v>
      </c>
      <c r="B33" s="54">
        <v>1</v>
      </c>
      <c r="C33" s="55"/>
      <c r="D33" s="56"/>
      <c r="E33" s="57"/>
      <c r="F33" s="58"/>
      <c r="G33" s="59" t="s">
        <v>37</v>
      </c>
      <c r="H33" s="7">
        <v>2</v>
      </c>
      <c r="I33" s="115">
        <f>SUM(I34+I40)</f>
        <v>47800</v>
      </c>
      <c r="J33" s="115">
        <f>SUM(J34+J40)</f>
        <v>47800</v>
      </c>
      <c r="K33" s="117">
        <f>SUM(K34+K40)</f>
        <v>43500</v>
      </c>
      <c r="L33" s="118">
        <f>SUM(L34+L40)</f>
        <v>43500</v>
      </c>
      <c r="M33"/>
    </row>
    <row r="34" spans="1:13">
      <c r="A34" s="60">
        <v>2</v>
      </c>
      <c r="B34" s="60">
        <v>1</v>
      </c>
      <c r="C34" s="61">
        <v>1</v>
      </c>
      <c r="D34" s="62"/>
      <c r="E34" s="60"/>
      <c r="F34" s="63"/>
      <c r="G34" s="62" t="s">
        <v>38</v>
      </c>
      <c r="H34" s="7">
        <v>3</v>
      </c>
      <c r="I34" s="115">
        <f>SUM(I35)</f>
        <v>46000</v>
      </c>
      <c r="J34" s="115">
        <f>SUM(J35)</f>
        <v>46000</v>
      </c>
      <c r="K34" s="116">
        <f>SUM(K35)</f>
        <v>42500</v>
      </c>
      <c r="L34" s="115">
        <f>SUM(L35)</f>
        <v>42500</v>
      </c>
    </row>
    <row r="35" spans="1:13">
      <c r="A35" s="64">
        <v>2</v>
      </c>
      <c r="B35" s="60">
        <v>1</v>
      </c>
      <c r="C35" s="61">
        <v>1</v>
      </c>
      <c r="D35" s="62">
        <v>1</v>
      </c>
      <c r="E35" s="60"/>
      <c r="F35" s="63"/>
      <c r="G35" s="62" t="s">
        <v>38</v>
      </c>
      <c r="H35" s="7">
        <v>4</v>
      </c>
      <c r="I35" s="115">
        <f>SUM(I36+I38)</f>
        <v>46000</v>
      </c>
      <c r="J35" s="115">
        <f t="shared" ref="J35:L36" si="0">SUM(J36)</f>
        <v>46000</v>
      </c>
      <c r="K35" s="115">
        <f t="shared" si="0"/>
        <v>42500</v>
      </c>
      <c r="L35" s="115">
        <f t="shared" si="0"/>
        <v>42500</v>
      </c>
    </row>
    <row r="36" spans="1:13">
      <c r="A36" s="64">
        <v>2</v>
      </c>
      <c r="B36" s="60">
        <v>1</v>
      </c>
      <c r="C36" s="61">
        <v>1</v>
      </c>
      <c r="D36" s="62">
        <v>1</v>
      </c>
      <c r="E36" s="60">
        <v>1</v>
      </c>
      <c r="F36" s="63"/>
      <c r="G36" s="62" t="s">
        <v>39</v>
      </c>
      <c r="H36" s="7">
        <v>5</v>
      </c>
      <c r="I36" s="116">
        <f>SUM(I37)</f>
        <v>46000</v>
      </c>
      <c r="J36" s="116">
        <f t="shared" si="0"/>
        <v>46000</v>
      </c>
      <c r="K36" s="116">
        <f t="shared" si="0"/>
        <v>42500</v>
      </c>
      <c r="L36" s="116">
        <f t="shared" si="0"/>
        <v>42500</v>
      </c>
    </row>
    <row r="37" spans="1:13">
      <c r="A37" s="64">
        <v>2</v>
      </c>
      <c r="B37" s="60">
        <v>1</v>
      </c>
      <c r="C37" s="61">
        <v>1</v>
      </c>
      <c r="D37" s="62">
        <v>1</v>
      </c>
      <c r="E37" s="60">
        <v>1</v>
      </c>
      <c r="F37" s="63">
        <v>1</v>
      </c>
      <c r="G37" s="62" t="s">
        <v>39</v>
      </c>
      <c r="H37" s="7">
        <v>6</v>
      </c>
      <c r="I37" s="119">
        <v>46000</v>
      </c>
      <c r="J37" s="120">
        <v>46000</v>
      </c>
      <c r="K37" s="120">
        <v>42500</v>
      </c>
      <c r="L37" s="120">
        <v>42500</v>
      </c>
    </row>
    <row r="38" spans="1:13" hidden="1">
      <c r="A38" s="64">
        <v>2</v>
      </c>
      <c r="B38" s="60">
        <v>1</v>
      </c>
      <c r="C38" s="61">
        <v>1</v>
      </c>
      <c r="D38" s="62">
        <v>1</v>
      </c>
      <c r="E38" s="60">
        <v>2</v>
      </c>
      <c r="F38" s="63"/>
      <c r="G38" s="62" t="s">
        <v>40</v>
      </c>
      <c r="H38" s="7">
        <v>7</v>
      </c>
      <c r="I38" s="116">
        <f>I39</f>
        <v>0</v>
      </c>
      <c r="J38" s="116">
        <f>J39</f>
        <v>0</v>
      </c>
      <c r="K38" s="116">
        <f>K39</f>
        <v>0</v>
      </c>
      <c r="L38" s="116">
        <f>L39</f>
        <v>0</v>
      </c>
    </row>
    <row r="39" spans="1:13" hidden="1">
      <c r="A39" s="64">
        <v>2</v>
      </c>
      <c r="B39" s="60">
        <v>1</v>
      </c>
      <c r="C39" s="61">
        <v>1</v>
      </c>
      <c r="D39" s="62">
        <v>1</v>
      </c>
      <c r="E39" s="60">
        <v>2</v>
      </c>
      <c r="F39" s="63">
        <v>1</v>
      </c>
      <c r="G39" s="62" t="s">
        <v>40</v>
      </c>
      <c r="H39" s="7">
        <v>8</v>
      </c>
      <c r="I39" s="120">
        <v>0</v>
      </c>
      <c r="J39" s="121">
        <v>0</v>
      </c>
      <c r="K39" s="120">
        <v>0</v>
      </c>
      <c r="L39" s="121">
        <v>0</v>
      </c>
    </row>
    <row r="40" spans="1:13">
      <c r="A40" s="64">
        <v>2</v>
      </c>
      <c r="B40" s="60">
        <v>1</v>
      </c>
      <c r="C40" s="61">
        <v>2</v>
      </c>
      <c r="D40" s="62"/>
      <c r="E40" s="60"/>
      <c r="F40" s="63"/>
      <c r="G40" s="62" t="s">
        <v>41</v>
      </c>
      <c r="H40" s="7">
        <v>9</v>
      </c>
      <c r="I40" s="116">
        <f t="shared" ref="I40:L42" si="1">I41</f>
        <v>1800</v>
      </c>
      <c r="J40" s="115">
        <f t="shared" si="1"/>
        <v>1800</v>
      </c>
      <c r="K40" s="116">
        <f t="shared" si="1"/>
        <v>1000</v>
      </c>
      <c r="L40" s="115">
        <f t="shared" si="1"/>
        <v>1000</v>
      </c>
    </row>
    <row r="41" spans="1:13">
      <c r="A41" s="64">
        <v>2</v>
      </c>
      <c r="B41" s="60">
        <v>1</v>
      </c>
      <c r="C41" s="61">
        <v>2</v>
      </c>
      <c r="D41" s="62">
        <v>1</v>
      </c>
      <c r="E41" s="60"/>
      <c r="F41" s="63"/>
      <c r="G41" s="62" t="s">
        <v>41</v>
      </c>
      <c r="H41" s="7">
        <v>10</v>
      </c>
      <c r="I41" s="116">
        <f t="shared" si="1"/>
        <v>1800</v>
      </c>
      <c r="J41" s="115">
        <f t="shared" si="1"/>
        <v>1800</v>
      </c>
      <c r="K41" s="115">
        <f t="shared" si="1"/>
        <v>1000</v>
      </c>
      <c r="L41" s="115">
        <f t="shared" si="1"/>
        <v>1000</v>
      </c>
    </row>
    <row r="42" spans="1:13">
      <c r="A42" s="64">
        <v>2</v>
      </c>
      <c r="B42" s="60">
        <v>1</v>
      </c>
      <c r="C42" s="61">
        <v>2</v>
      </c>
      <c r="D42" s="62">
        <v>1</v>
      </c>
      <c r="E42" s="60">
        <v>1</v>
      </c>
      <c r="F42" s="63"/>
      <c r="G42" s="62" t="s">
        <v>41</v>
      </c>
      <c r="H42" s="7">
        <v>11</v>
      </c>
      <c r="I42" s="115">
        <f t="shared" si="1"/>
        <v>1800</v>
      </c>
      <c r="J42" s="115">
        <f t="shared" si="1"/>
        <v>1800</v>
      </c>
      <c r="K42" s="115">
        <f t="shared" si="1"/>
        <v>1000</v>
      </c>
      <c r="L42" s="115">
        <f t="shared" si="1"/>
        <v>1000</v>
      </c>
    </row>
    <row r="43" spans="1:13">
      <c r="A43" s="64">
        <v>2</v>
      </c>
      <c r="B43" s="60">
        <v>1</v>
      </c>
      <c r="C43" s="61">
        <v>2</v>
      </c>
      <c r="D43" s="62">
        <v>1</v>
      </c>
      <c r="E43" s="60">
        <v>1</v>
      </c>
      <c r="F43" s="63">
        <v>1</v>
      </c>
      <c r="G43" s="62" t="s">
        <v>41</v>
      </c>
      <c r="H43" s="7">
        <v>12</v>
      </c>
      <c r="I43" s="121">
        <v>1800</v>
      </c>
      <c r="J43" s="120">
        <v>1800</v>
      </c>
      <c r="K43" s="120">
        <v>1000</v>
      </c>
      <c r="L43" s="120">
        <v>1000</v>
      </c>
    </row>
    <row r="44" spans="1:13">
      <c r="A44" s="65">
        <v>2</v>
      </c>
      <c r="B44" s="66">
        <v>2</v>
      </c>
      <c r="C44" s="55"/>
      <c r="D44" s="56"/>
      <c r="E44" s="57"/>
      <c r="F44" s="58"/>
      <c r="G44" s="59" t="s">
        <v>42</v>
      </c>
      <c r="H44" s="7">
        <v>13</v>
      </c>
      <c r="I44" s="122">
        <f t="shared" ref="I44:L46" si="2">I45</f>
        <v>77200</v>
      </c>
      <c r="J44" s="123">
        <f t="shared" si="2"/>
        <v>77200</v>
      </c>
      <c r="K44" s="122">
        <f t="shared" si="2"/>
        <v>60684.86</v>
      </c>
      <c r="L44" s="122">
        <f t="shared" si="2"/>
        <v>60684.86</v>
      </c>
    </row>
    <row r="45" spans="1:13">
      <c r="A45" s="64">
        <v>2</v>
      </c>
      <c r="B45" s="60">
        <v>2</v>
      </c>
      <c r="C45" s="61">
        <v>1</v>
      </c>
      <c r="D45" s="62"/>
      <c r="E45" s="60"/>
      <c r="F45" s="63"/>
      <c r="G45" s="56" t="s">
        <v>42</v>
      </c>
      <c r="H45" s="7">
        <v>14</v>
      </c>
      <c r="I45" s="115">
        <f t="shared" si="2"/>
        <v>77200</v>
      </c>
      <c r="J45" s="116">
        <f t="shared" si="2"/>
        <v>77200</v>
      </c>
      <c r="K45" s="115">
        <f t="shared" si="2"/>
        <v>60684.86</v>
      </c>
      <c r="L45" s="116">
        <f t="shared" si="2"/>
        <v>60684.86</v>
      </c>
    </row>
    <row r="46" spans="1:13">
      <c r="A46" s="64">
        <v>2</v>
      </c>
      <c r="B46" s="60">
        <v>2</v>
      </c>
      <c r="C46" s="61">
        <v>1</v>
      </c>
      <c r="D46" s="62">
        <v>1</v>
      </c>
      <c r="E46" s="60"/>
      <c r="F46" s="63"/>
      <c r="G46" s="56" t="s">
        <v>42</v>
      </c>
      <c r="H46" s="7">
        <v>15</v>
      </c>
      <c r="I46" s="115">
        <f t="shared" si="2"/>
        <v>77200</v>
      </c>
      <c r="J46" s="116">
        <f t="shared" si="2"/>
        <v>77200</v>
      </c>
      <c r="K46" s="118">
        <f t="shared" si="2"/>
        <v>60684.86</v>
      </c>
      <c r="L46" s="118">
        <f t="shared" si="2"/>
        <v>60684.86</v>
      </c>
    </row>
    <row r="47" spans="1:13">
      <c r="A47" s="67">
        <v>2</v>
      </c>
      <c r="B47" s="68">
        <v>2</v>
      </c>
      <c r="C47" s="69">
        <v>1</v>
      </c>
      <c r="D47" s="70">
        <v>1</v>
      </c>
      <c r="E47" s="68">
        <v>1</v>
      </c>
      <c r="F47" s="71"/>
      <c r="G47" s="56" t="s">
        <v>42</v>
      </c>
      <c r="H47" s="7">
        <v>16</v>
      </c>
      <c r="I47" s="124">
        <f>SUM(I48:I62)</f>
        <v>77200</v>
      </c>
      <c r="J47" s="124">
        <f>SUM(J48:J62)</f>
        <v>77200</v>
      </c>
      <c r="K47" s="125">
        <f>SUM(K48:K62)</f>
        <v>60684.86</v>
      </c>
      <c r="L47" s="125">
        <f>SUM(L48:L62)</f>
        <v>60684.86</v>
      </c>
    </row>
    <row r="48" spans="1:13" hidden="1">
      <c r="A48" s="64">
        <v>2</v>
      </c>
      <c r="B48" s="60">
        <v>2</v>
      </c>
      <c r="C48" s="61">
        <v>1</v>
      </c>
      <c r="D48" s="62">
        <v>1</v>
      </c>
      <c r="E48" s="60">
        <v>1</v>
      </c>
      <c r="F48" s="72">
        <v>1</v>
      </c>
      <c r="G48" s="62" t="s">
        <v>43</v>
      </c>
      <c r="H48" s="7">
        <v>17</v>
      </c>
      <c r="I48" s="120">
        <v>0</v>
      </c>
      <c r="J48" s="120">
        <v>0</v>
      </c>
      <c r="K48" s="120">
        <v>0</v>
      </c>
      <c r="L48" s="120">
        <v>0</v>
      </c>
    </row>
    <row r="49" spans="1:13" ht="25.5" hidden="1" customHeight="1">
      <c r="A49" s="64">
        <v>2</v>
      </c>
      <c r="B49" s="60">
        <v>2</v>
      </c>
      <c r="C49" s="61">
        <v>1</v>
      </c>
      <c r="D49" s="62">
        <v>1</v>
      </c>
      <c r="E49" s="60">
        <v>1</v>
      </c>
      <c r="F49" s="63">
        <v>2</v>
      </c>
      <c r="G49" s="62" t="s">
        <v>44</v>
      </c>
      <c r="H49" s="7">
        <v>18</v>
      </c>
      <c r="I49" s="120">
        <v>0</v>
      </c>
      <c r="J49" s="120">
        <v>0</v>
      </c>
      <c r="K49" s="120">
        <v>0</v>
      </c>
      <c r="L49" s="120">
        <v>0</v>
      </c>
      <c r="M49"/>
    </row>
    <row r="50" spans="1:13" ht="25.5" hidden="1" customHeight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63">
        <v>5</v>
      </c>
      <c r="G50" s="62" t="s">
        <v>45</v>
      </c>
      <c r="H50" s="7">
        <v>19</v>
      </c>
      <c r="I50" s="120">
        <v>0</v>
      </c>
      <c r="J50" s="120">
        <v>0</v>
      </c>
      <c r="K50" s="120">
        <v>0</v>
      </c>
      <c r="L50" s="120">
        <v>0</v>
      </c>
      <c r="M50"/>
    </row>
    <row r="51" spans="1:13" ht="25.5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6</v>
      </c>
      <c r="G51" s="62" t="s">
        <v>46</v>
      </c>
      <c r="H51" s="7">
        <v>20</v>
      </c>
      <c r="I51" s="120">
        <v>5000</v>
      </c>
      <c r="J51" s="120">
        <v>5000</v>
      </c>
      <c r="K51" s="120">
        <v>2369.31</v>
      </c>
      <c r="L51" s="120">
        <v>2369.31</v>
      </c>
      <c r="M51"/>
    </row>
    <row r="52" spans="1:13" ht="25.5" hidden="1" customHeight="1">
      <c r="A52" s="73">
        <v>2</v>
      </c>
      <c r="B52" s="57">
        <v>2</v>
      </c>
      <c r="C52" s="55">
        <v>1</v>
      </c>
      <c r="D52" s="56">
        <v>1</v>
      </c>
      <c r="E52" s="57">
        <v>1</v>
      </c>
      <c r="F52" s="58">
        <v>7</v>
      </c>
      <c r="G52" s="56" t="s">
        <v>47</v>
      </c>
      <c r="H52" s="7">
        <v>21</v>
      </c>
      <c r="I52" s="120">
        <v>0</v>
      </c>
      <c r="J52" s="120">
        <v>0</v>
      </c>
      <c r="K52" s="120">
        <v>0</v>
      </c>
      <c r="L52" s="120">
        <v>0</v>
      </c>
      <c r="M52"/>
    </row>
    <row r="53" spans="1:13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11</v>
      </c>
      <c r="G53" s="62" t="s">
        <v>48</v>
      </c>
      <c r="H53" s="7">
        <v>22</v>
      </c>
      <c r="I53" s="121">
        <v>1000</v>
      </c>
      <c r="J53" s="120">
        <v>1000</v>
      </c>
      <c r="K53" s="120">
        <v>995.37</v>
      </c>
      <c r="L53" s="120">
        <v>995.37</v>
      </c>
    </row>
    <row r="54" spans="1:13" ht="25.5" hidden="1" customHeight="1">
      <c r="A54" s="67">
        <v>2</v>
      </c>
      <c r="B54" s="74">
        <v>2</v>
      </c>
      <c r="C54" s="75">
        <v>1</v>
      </c>
      <c r="D54" s="75">
        <v>1</v>
      </c>
      <c r="E54" s="75">
        <v>1</v>
      </c>
      <c r="F54" s="76">
        <v>12</v>
      </c>
      <c r="G54" s="77" t="s">
        <v>49</v>
      </c>
      <c r="H54" s="7">
        <v>23</v>
      </c>
      <c r="I54" s="126">
        <v>0</v>
      </c>
      <c r="J54" s="120">
        <v>0</v>
      </c>
      <c r="K54" s="120">
        <v>0</v>
      </c>
      <c r="L54" s="120">
        <v>0</v>
      </c>
      <c r="M54"/>
    </row>
    <row r="55" spans="1:13" ht="25.5" hidden="1" customHeight="1">
      <c r="A55" s="64">
        <v>2</v>
      </c>
      <c r="B55" s="60">
        <v>2</v>
      </c>
      <c r="C55" s="61">
        <v>1</v>
      </c>
      <c r="D55" s="61">
        <v>1</v>
      </c>
      <c r="E55" s="61">
        <v>1</v>
      </c>
      <c r="F55" s="63">
        <v>14</v>
      </c>
      <c r="G55" s="78" t="s">
        <v>50</v>
      </c>
      <c r="H55" s="7">
        <v>24</v>
      </c>
      <c r="I55" s="121">
        <v>0</v>
      </c>
      <c r="J55" s="121">
        <v>0</v>
      </c>
      <c r="K55" s="121">
        <v>0</v>
      </c>
      <c r="L55" s="121">
        <v>0</v>
      </c>
      <c r="M55"/>
    </row>
    <row r="56" spans="1:13" ht="25.5" customHeight="1">
      <c r="A56" s="64">
        <v>2</v>
      </c>
      <c r="B56" s="60">
        <v>2</v>
      </c>
      <c r="C56" s="61">
        <v>1</v>
      </c>
      <c r="D56" s="61">
        <v>1</v>
      </c>
      <c r="E56" s="61">
        <v>1</v>
      </c>
      <c r="F56" s="63">
        <v>15</v>
      </c>
      <c r="G56" s="62" t="s">
        <v>51</v>
      </c>
      <c r="H56" s="7">
        <v>25</v>
      </c>
      <c r="I56" s="121">
        <v>31400</v>
      </c>
      <c r="J56" s="120">
        <v>31400</v>
      </c>
      <c r="K56" s="120">
        <v>23468.34</v>
      </c>
      <c r="L56" s="120">
        <v>23468.34</v>
      </c>
      <c r="M56"/>
    </row>
    <row r="57" spans="1:13" hidden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16</v>
      </c>
      <c r="G57" s="62" t="s">
        <v>52</v>
      </c>
      <c r="H57" s="7">
        <v>26</v>
      </c>
      <c r="I57" s="121">
        <v>0</v>
      </c>
      <c r="J57" s="120">
        <v>0</v>
      </c>
      <c r="K57" s="120">
        <v>0</v>
      </c>
      <c r="L57" s="120">
        <v>0</v>
      </c>
    </row>
    <row r="58" spans="1:13" ht="25.5" hidden="1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17</v>
      </c>
      <c r="G58" s="62" t="s">
        <v>53</v>
      </c>
      <c r="H58" s="7">
        <v>27</v>
      </c>
      <c r="I58" s="121">
        <v>0</v>
      </c>
      <c r="J58" s="121">
        <v>0</v>
      </c>
      <c r="K58" s="121">
        <v>0</v>
      </c>
      <c r="L58" s="121">
        <v>0</v>
      </c>
      <c r="M58"/>
    </row>
    <row r="59" spans="1:13" hidden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20</v>
      </c>
      <c r="G59" s="62" t="s">
        <v>54</v>
      </c>
      <c r="H59" s="7">
        <v>28</v>
      </c>
      <c r="I59" s="121">
        <v>0</v>
      </c>
      <c r="J59" s="120">
        <v>0</v>
      </c>
      <c r="K59" s="120">
        <v>0</v>
      </c>
      <c r="L59" s="120">
        <v>0</v>
      </c>
    </row>
    <row r="60" spans="1:13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21</v>
      </c>
      <c r="G60" s="62" t="s">
        <v>55</v>
      </c>
      <c r="H60" s="7">
        <v>29</v>
      </c>
      <c r="I60" s="121">
        <v>0</v>
      </c>
      <c r="J60" s="120">
        <v>0</v>
      </c>
      <c r="K60" s="120">
        <v>0</v>
      </c>
      <c r="L60" s="120">
        <v>0</v>
      </c>
      <c r="M60"/>
    </row>
    <row r="61" spans="1:13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22</v>
      </c>
      <c r="G61" s="62" t="s">
        <v>56</v>
      </c>
      <c r="H61" s="7">
        <v>30</v>
      </c>
      <c r="I61" s="121">
        <v>0</v>
      </c>
      <c r="J61" s="120">
        <v>0</v>
      </c>
      <c r="K61" s="120">
        <v>0</v>
      </c>
      <c r="L61" s="120">
        <v>0</v>
      </c>
    </row>
    <row r="62" spans="1:13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30</v>
      </c>
      <c r="G62" s="62" t="s">
        <v>57</v>
      </c>
      <c r="H62" s="7">
        <v>31</v>
      </c>
      <c r="I62" s="121">
        <v>39800</v>
      </c>
      <c r="J62" s="120">
        <v>39800</v>
      </c>
      <c r="K62" s="120">
        <v>33851.839999999997</v>
      </c>
      <c r="L62" s="120">
        <v>33851.839999999997</v>
      </c>
    </row>
    <row r="63" spans="1:13" hidden="1">
      <c r="A63" s="79">
        <v>2</v>
      </c>
      <c r="B63" s="80">
        <v>3</v>
      </c>
      <c r="C63" s="54"/>
      <c r="D63" s="55"/>
      <c r="E63" s="55"/>
      <c r="F63" s="58"/>
      <c r="G63" s="81" t="s">
        <v>58</v>
      </c>
      <c r="H63" s="7">
        <v>32</v>
      </c>
      <c r="I63" s="122">
        <f>I64+I80</f>
        <v>0</v>
      </c>
      <c r="J63" s="122">
        <f>J64+J80</f>
        <v>0</v>
      </c>
      <c r="K63" s="122">
        <f>K64+K80</f>
        <v>0</v>
      </c>
      <c r="L63" s="122">
        <f>L64+L80</f>
        <v>0</v>
      </c>
    </row>
    <row r="64" spans="1:13" hidden="1">
      <c r="A64" s="64">
        <v>2</v>
      </c>
      <c r="B64" s="60">
        <v>3</v>
      </c>
      <c r="C64" s="61">
        <v>1</v>
      </c>
      <c r="D64" s="61"/>
      <c r="E64" s="61"/>
      <c r="F64" s="63"/>
      <c r="G64" s="62" t="s">
        <v>59</v>
      </c>
      <c r="H64" s="7">
        <v>33</v>
      </c>
      <c r="I64" s="115">
        <f>SUM(I65+I70+I75)</f>
        <v>0</v>
      </c>
      <c r="J64" s="127">
        <f>SUM(J65+J70+J75)</f>
        <v>0</v>
      </c>
      <c r="K64" s="116">
        <f>SUM(K65+K70+K75)</f>
        <v>0</v>
      </c>
      <c r="L64" s="115">
        <f>SUM(L65+L70+L75)</f>
        <v>0</v>
      </c>
    </row>
    <row r="65" spans="1:15" hidden="1">
      <c r="A65" s="64">
        <v>2</v>
      </c>
      <c r="B65" s="60">
        <v>3</v>
      </c>
      <c r="C65" s="61">
        <v>1</v>
      </c>
      <c r="D65" s="61">
        <v>1</v>
      </c>
      <c r="E65" s="61"/>
      <c r="F65" s="63"/>
      <c r="G65" s="62" t="s">
        <v>60</v>
      </c>
      <c r="H65" s="7">
        <v>34</v>
      </c>
      <c r="I65" s="115">
        <f>I66</f>
        <v>0</v>
      </c>
      <c r="J65" s="127">
        <f>J66</f>
        <v>0</v>
      </c>
      <c r="K65" s="116">
        <f>K66</f>
        <v>0</v>
      </c>
      <c r="L65" s="115">
        <f>L66</f>
        <v>0</v>
      </c>
    </row>
    <row r="66" spans="1:15" hidden="1">
      <c r="A66" s="64">
        <v>2</v>
      </c>
      <c r="B66" s="60">
        <v>3</v>
      </c>
      <c r="C66" s="61">
        <v>1</v>
      </c>
      <c r="D66" s="61">
        <v>1</v>
      </c>
      <c r="E66" s="61">
        <v>1</v>
      </c>
      <c r="F66" s="63"/>
      <c r="G66" s="62" t="s">
        <v>60</v>
      </c>
      <c r="H66" s="7">
        <v>35</v>
      </c>
      <c r="I66" s="115">
        <f>SUM(I67:I69)</f>
        <v>0</v>
      </c>
      <c r="J66" s="127">
        <f>SUM(J67:J69)</f>
        <v>0</v>
      </c>
      <c r="K66" s="116">
        <f>SUM(K67:K69)</f>
        <v>0</v>
      </c>
      <c r="L66" s="115">
        <f>SUM(L67:L69)</f>
        <v>0</v>
      </c>
    </row>
    <row r="67" spans="1:15" ht="25.5" hidden="1" customHeight="1">
      <c r="A67" s="64">
        <v>2</v>
      </c>
      <c r="B67" s="60">
        <v>3</v>
      </c>
      <c r="C67" s="61">
        <v>1</v>
      </c>
      <c r="D67" s="61">
        <v>1</v>
      </c>
      <c r="E67" s="61">
        <v>1</v>
      </c>
      <c r="F67" s="63">
        <v>1</v>
      </c>
      <c r="G67" s="62" t="s">
        <v>61</v>
      </c>
      <c r="H67" s="7">
        <v>36</v>
      </c>
      <c r="I67" s="121">
        <v>0</v>
      </c>
      <c r="J67" s="121">
        <v>0</v>
      </c>
      <c r="K67" s="121">
        <v>0</v>
      </c>
      <c r="L67" s="121">
        <v>0</v>
      </c>
      <c r="M67" s="82"/>
      <c r="N67" s="82"/>
      <c r="O67" s="82"/>
    </row>
    <row r="68" spans="1:15" ht="25.5" hidden="1" customHeight="1">
      <c r="A68" s="64">
        <v>2</v>
      </c>
      <c r="B68" s="57">
        <v>3</v>
      </c>
      <c r="C68" s="55">
        <v>1</v>
      </c>
      <c r="D68" s="55">
        <v>1</v>
      </c>
      <c r="E68" s="55">
        <v>1</v>
      </c>
      <c r="F68" s="58">
        <v>2</v>
      </c>
      <c r="G68" s="56" t="s">
        <v>62</v>
      </c>
      <c r="H68" s="7">
        <v>37</v>
      </c>
      <c r="I68" s="119">
        <v>0</v>
      </c>
      <c r="J68" s="119">
        <v>0</v>
      </c>
      <c r="K68" s="119">
        <v>0</v>
      </c>
      <c r="L68" s="119">
        <v>0</v>
      </c>
      <c r="M68"/>
    </row>
    <row r="69" spans="1:15" hidden="1">
      <c r="A69" s="60">
        <v>2</v>
      </c>
      <c r="B69" s="61">
        <v>3</v>
      </c>
      <c r="C69" s="61">
        <v>1</v>
      </c>
      <c r="D69" s="61">
        <v>1</v>
      </c>
      <c r="E69" s="61">
        <v>1</v>
      </c>
      <c r="F69" s="63">
        <v>3</v>
      </c>
      <c r="G69" s="62" t="s">
        <v>63</v>
      </c>
      <c r="H69" s="7">
        <v>38</v>
      </c>
      <c r="I69" s="121">
        <v>0</v>
      </c>
      <c r="J69" s="121">
        <v>0</v>
      </c>
      <c r="K69" s="121">
        <v>0</v>
      </c>
      <c r="L69" s="121">
        <v>0</v>
      </c>
    </row>
    <row r="70" spans="1:15" ht="25.5" hidden="1" customHeight="1">
      <c r="A70" s="57">
        <v>2</v>
      </c>
      <c r="B70" s="55">
        <v>3</v>
      </c>
      <c r="C70" s="55">
        <v>1</v>
      </c>
      <c r="D70" s="55">
        <v>2</v>
      </c>
      <c r="E70" s="55"/>
      <c r="F70" s="58"/>
      <c r="G70" s="56" t="s">
        <v>64</v>
      </c>
      <c r="H70" s="7">
        <v>39</v>
      </c>
      <c r="I70" s="122">
        <f>I71</f>
        <v>0</v>
      </c>
      <c r="J70" s="128">
        <f>J71</f>
        <v>0</v>
      </c>
      <c r="K70" s="123">
        <f>K71</f>
        <v>0</v>
      </c>
      <c r="L70" s="123">
        <f>L71</f>
        <v>0</v>
      </c>
      <c r="M70"/>
    </row>
    <row r="71" spans="1:15" ht="25.5" hidden="1" customHeight="1">
      <c r="A71" s="68">
        <v>2</v>
      </c>
      <c r="B71" s="69">
        <v>3</v>
      </c>
      <c r="C71" s="69">
        <v>1</v>
      </c>
      <c r="D71" s="69">
        <v>2</v>
      </c>
      <c r="E71" s="69">
        <v>1</v>
      </c>
      <c r="F71" s="71"/>
      <c r="G71" s="56" t="s">
        <v>64</v>
      </c>
      <c r="H71" s="7">
        <v>40</v>
      </c>
      <c r="I71" s="118">
        <f>SUM(I72:I74)</f>
        <v>0</v>
      </c>
      <c r="J71" s="129">
        <f>SUM(J72:J74)</f>
        <v>0</v>
      </c>
      <c r="K71" s="117">
        <f>SUM(K72:K74)</f>
        <v>0</v>
      </c>
      <c r="L71" s="116">
        <f>SUM(L72:L74)</f>
        <v>0</v>
      </c>
      <c r="M71"/>
    </row>
    <row r="72" spans="1:15" ht="25.5" hidden="1" customHeight="1">
      <c r="A72" s="60">
        <v>2</v>
      </c>
      <c r="B72" s="61">
        <v>3</v>
      </c>
      <c r="C72" s="61">
        <v>1</v>
      </c>
      <c r="D72" s="61">
        <v>2</v>
      </c>
      <c r="E72" s="61">
        <v>1</v>
      </c>
      <c r="F72" s="63">
        <v>1</v>
      </c>
      <c r="G72" s="64" t="s">
        <v>61</v>
      </c>
      <c r="H72" s="7">
        <v>41</v>
      </c>
      <c r="I72" s="121">
        <v>0</v>
      </c>
      <c r="J72" s="121">
        <v>0</v>
      </c>
      <c r="K72" s="121">
        <v>0</v>
      </c>
      <c r="L72" s="121">
        <v>0</v>
      </c>
      <c r="M72" s="82"/>
      <c r="N72" s="82"/>
      <c r="O72" s="82"/>
    </row>
    <row r="73" spans="1:15" ht="25.5" hidden="1" customHeight="1">
      <c r="A73" s="60">
        <v>2</v>
      </c>
      <c r="B73" s="61">
        <v>3</v>
      </c>
      <c r="C73" s="61">
        <v>1</v>
      </c>
      <c r="D73" s="61">
        <v>2</v>
      </c>
      <c r="E73" s="61">
        <v>1</v>
      </c>
      <c r="F73" s="63">
        <v>2</v>
      </c>
      <c r="G73" s="64" t="s">
        <v>62</v>
      </c>
      <c r="H73" s="7">
        <v>42</v>
      </c>
      <c r="I73" s="121">
        <v>0</v>
      </c>
      <c r="J73" s="121">
        <v>0</v>
      </c>
      <c r="K73" s="121">
        <v>0</v>
      </c>
      <c r="L73" s="121">
        <v>0</v>
      </c>
      <c r="M73"/>
    </row>
    <row r="74" spans="1:15" hidden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3</v>
      </c>
      <c r="G74" s="64" t="s">
        <v>63</v>
      </c>
      <c r="H74" s="7">
        <v>43</v>
      </c>
      <c r="I74" s="121">
        <v>0</v>
      </c>
      <c r="J74" s="121">
        <v>0</v>
      </c>
      <c r="K74" s="121">
        <v>0</v>
      </c>
      <c r="L74" s="121">
        <v>0</v>
      </c>
    </row>
    <row r="75" spans="1:15" ht="25.5" hidden="1" customHeight="1">
      <c r="A75" s="60">
        <v>2</v>
      </c>
      <c r="B75" s="61">
        <v>3</v>
      </c>
      <c r="C75" s="61">
        <v>1</v>
      </c>
      <c r="D75" s="61">
        <v>3</v>
      </c>
      <c r="E75" s="61"/>
      <c r="F75" s="63"/>
      <c r="G75" s="64" t="s">
        <v>65</v>
      </c>
      <c r="H75" s="7">
        <v>44</v>
      </c>
      <c r="I75" s="115">
        <f>I76</f>
        <v>0</v>
      </c>
      <c r="J75" s="127">
        <f>J76</f>
        <v>0</v>
      </c>
      <c r="K75" s="116">
        <f>K76</f>
        <v>0</v>
      </c>
      <c r="L75" s="116">
        <f>L76</f>
        <v>0</v>
      </c>
      <c r="M75"/>
    </row>
    <row r="76" spans="1:15" ht="25.5" hidden="1" customHeight="1">
      <c r="A76" s="60">
        <v>2</v>
      </c>
      <c r="B76" s="61">
        <v>3</v>
      </c>
      <c r="C76" s="61">
        <v>1</v>
      </c>
      <c r="D76" s="61">
        <v>3</v>
      </c>
      <c r="E76" s="61">
        <v>1</v>
      </c>
      <c r="F76" s="63"/>
      <c r="G76" s="64" t="s">
        <v>66</v>
      </c>
      <c r="H76" s="7">
        <v>45</v>
      </c>
      <c r="I76" s="115">
        <f>SUM(I77:I79)</f>
        <v>0</v>
      </c>
      <c r="J76" s="127">
        <f>SUM(J77:J79)</f>
        <v>0</v>
      </c>
      <c r="K76" s="116">
        <f>SUM(K77:K79)</f>
        <v>0</v>
      </c>
      <c r="L76" s="116">
        <f>SUM(L77:L79)</f>
        <v>0</v>
      </c>
      <c r="M76"/>
    </row>
    <row r="77" spans="1:15" hidden="1">
      <c r="A77" s="57">
        <v>2</v>
      </c>
      <c r="B77" s="55">
        <v>3</v>
      </c>
      <c r="C77" s="55">
        <v>1</v>
      </c>
      <c r="D77" s="55">
        <v>3</v>
      </c>
      <c r="E77" s="55">
        <v>1</v>
      </c>
      <c r="F77" s="58">
        <v>1</v>
      </c>
      <c r="G77" s="73" t="s">
        <v>67</v>
      </c>
      <c r="H77" s="7">
        <v>46</v>
      </c>
      <c r="I77" s="119">
        <v>0</v>
      </c>
      <c r="J77" s="119">
        <v>0</v>
      </c>
      <c r="K77" s="119">
        <v>0</v>
      </c>
      <c r="L77" s="119">
        <v>0</v>
      </c>
    </row>
    <row r="78" spans="1:15" hidden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>
        <v>2</v>
      </c>
      <c r="G78" s="64" t="s">
        <v>68</v>
      </c>
      <c r="H78" s="7">
        <v>47</v>
      </c>
      <c r="I78" s="121">
        <v>0</v>
      </c>
      <c r="J78" s="121">
        <v>0</v>
      </c>
      <c r="K78" s="121">
        <v>0</v>
      </c>
      <c r="L78" s="121">
        <v>0</v>
      </c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3</v>
      </c>
      <c r="G79" s="73" t="s">
        <v>69</v>
      </c>
      <c r="H79" s="7">
        <v>48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57">
        <v>2</v>
      </c>
      <c r="B80" s="55">
        <v>3</v>
      </c>
      <c r="C80" s="55">
        <v>2</v>
      </c>
      <c r="D80" s="55"/>
      <c r="E80" s="55"/>
      <c r="F80" s="58"/>
      <c r="G80" s="73" t="s">
        <v>70</v>
      </c>
      <c r="H80" s="7">
        <v>49</v>
      </c>
      <c r="I80" s="115">
        <f t="shared" ref="I80:L81" si="3">I81</f>
        <v>0</v>
      </c>
      <c r="J80" s="115">
        <f t="shared" si="3"/>
        <v>0</v>
      </c>
      <c r="K80" s="115">
        <f t="shared" si="3"/>
        <v>0</v>
      </c>
      <c r="L80" s="115">
        <f t="shared" si="3"/>
        <v>0</v>
      </c>
    </row>
    <row r="81" spans="1:13" hidden="1">
      <c r="A81" s="57">
        <v>2</v>
      </c>
      <c r="B81" s="55">
        <v>3</v>
      </c>
      <c r="C81" s="55">
        <v>2</v>
      </c>
      <c r="D81" s="55">
        <v>1</v>
      </c>
      <c r="E81" s="55"/>
      <c r="F81" s="58"/>
      <c r="G81" s="73" t="s">
        <v>70</v>
      </c>
      <c r="H81" s="7">
        <v>50</v>
      </c>
      <c r="I81" s="115">
        <f t="shared" si="3"/>
        <v>0</v>
      </c>
      <c r="J81" s="115">
        <f t="shared" si="3"/>
        <v>0</v>
      </c>
      <c r="K81" s="115">
        <f t="shared" si="3"/>
        <v>0</v>
      </c>
      <c r="L81" s="115">
        <f t="shared" si="3"/>
        <v>0</v>
      </c>
    </row>
    <row r="82" spans="1:13" hidden="1">
      <c r="A82" s="57">
        <v>2</v>
      </c>
      <c r="B82" s="55">
        <v>3</v>
      </c>
      <c r="C82" s="55">
        <v>2</v>
      </c>
      <c r="D82" s="55">
        <v>1</v>
      </c>
      <c r="E82" s="55">
        <v>1</v>
      </c>
      <c r="F82" s="58"/>
      <c r="G82" s="73" t="s">
        <v>70</v>
      </c>
      <c r="H82" s="7">
        <v>51</v>
      </c>
      <c r="I82" s="115">
        <f>SUM(I83)</f>
        <v>0</v>
      </c>
      <c r="J82" s="115">
        <f>SUM(J83)</f>
        <v>0</v>
      </c>
      <c r="K82" s="115">
        <f>SUM(K83)</f>
        <v>0</v>
      </c>
      <c r="L82" s="115">
        <f>SUM(L83)</f>
        <v>0</v>
      </c>
    </row>
    <row r="83" spans="1:13" hidden="1">
      <c r="A83" s="57">
        <v>2</v>
      </c>
      <c r="B83" s="55">
        <v>3</v>
      </c>
      <c r="C83" s="55">
        <v>2</v>
      </c>
      <c r="D83" s="55">
        <v>1</v>
      </c>
      <c r="E83" s="55">
        <v>1</v>
      </c>
      <c r="F83" s="58">
        <v>1</v>
      </c>
      <c r="G83" s="73" t="s">
        <v>70</v>
      </c>
      <c r="H83" s="7">
        <v>52</v>
      </c>
      <c r="I83" s="121">
        <v>0</v>
      </c>
      <c r="J83" s="121">
        <v>0</v>
      </c>
      <c r="K83" s="121">
        <v>0</v>
      </c>
      <c r="L83" s="121">
        <v>0</v>
      </c>
    </row>
    <row r="84" spans="1:13" hidden="1">
      <c r="A84" s="49">
        <v>2</v>
      </c>
      <c r="B84" s="50">
        <v>4</v>
      </c>
      <c r="C84" s="50"/>
      <c r="D84" s="50"/>
      <c r="E84" s="50"/>
      <c r="F84" s="52"/>
      <c r="G84" s="83" t="s">
        <v>71</v>
      </c>
      <c r="H84" s="7">
        <v>53</v>
      </c>
      <c r="I84" s="115">
        <f t="shared" ref="I84:L86" si="4">I85</f>
        <v>0</v>
      </c>
      <c r="J84" s="127">
        <f t="shared" si="4"/>
        <v>0</v>
      </c>
      <c r="K84" s="116">
        <f t="shared" si="4"/>
        <v>0</v>
      </c>
      <c r="L84" s="116">
        <f t="shared" si="4"/>
        <v>0</v>
      </c>
    </row>
    <row r="85" spans="1:13" hidden="1">
      <c r="A85" s="60">
        <v>2</v>
      </c>
      <c r="B85" s="61">
        <v>4</v>
      </c>
      <c r="C85" s="61">
        <v>1</v>
      </c>
      <c r="D85" s="61"/>
      <c r="E85" s="61"/>
      <c r="F85" s="63"/>
      <c r="G85" s="64" t="s">
        <v>72</v>
      </c>
      <c r="H85" s="7">
        <v>54</v>
      </c>
      <c r="I85" s="115">
        <f t="shared" si="4"/>
        <v>0</v>
      </c>
      <c r="J85" s="127">
        <f t="shared" si="4"/>
        <v>0</v>
      </c>
      <c r="K85" s="116">
        <f t="shared" si="4"/>
        <v>0</v>
      </c>
      <c r="L85" s="116">
        <f t="shared" si="4"/>
        <v>0</v>
      </c>
    </row>
    <row r="86" spans="1:13" hidden="1">
      <c r="A86" s="60">
        <v>2</v>
      </c>
      <c r="B86" s="61">
        <v>4</v>
      </c>
      <c r="C86" s="61">
        <v>1</v>
      </c>
      <c r="D86" s="61">
        <v>1</v>
      </c>
      <c r="E86" s="61"/>
      <c r="F86" s="63"/>
      <c r="G86" s="64" t="s">
        <v>72</v>
      </c>
      <c r="H86" s="7">
        <v>55</v>
      </c>
      <c r="I86" s="115">
        <f t="shared" si="4"/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3" hidden="1">
      <c r="A87" s="60">
        <v>2</v>
      </c>
      <c r="B87" s="61">
        <v>4</v>
      </c>
      <c r="C87" s="61">
        <v>1</v>
      </c>
      <c r="D87" s="61">
        <v>1</v>
      </c>
      <c r="E87" s="61">
        <v>1</v>
      </c>
      <c r="F87" s="63"/>
      <c r="G87" s="64" t="s">
        <v>72</v>
      </c>
      <c r="H87" s="7">
        <v>56</v>
      </c>
      <c r="I87" s="115">
        <f>SUM(I88:I90)</f>
        <v>0</v>
      </c>
      <c r="J87" s="127">
        <f>SUM(J88:J90)</f>
        <v>0</v>
      </c>
      <c r="K87" s="116">
        <f>SUM(K88:K90)</f>
        <v>0</v>
      </c>
      <c r="L87" s="116">
        <f>SUM(L88:L90)</f>
        <v>0</v>
      </c>
    </row>
    <row r="88" spans="1:13" hidden="1">
      <c r="A88" s="60">
        <v>2</v>
      </c>
      <c r="B88" s="61">
        <v>4</v>
      </c>
      <c r="C88" s="61">
        <v>1</v>
      </c>
      <c r="D88" s="61">
        <v>1</v>
      </c>
      <c r="E88" s="61">
        <v>1</v>
      </c>
      <c r="F88" s="63">
        <v>1</v>
      </c>
      <c r="G88" s="64" t="s">
        <v>73</v>
      </c>
      <c r="H88" s="7">
        <v>57</v>
      </c>
      <c r="I88" s="121">
        <v>0</v>
      </c>
      <c r="J88" s="121">
        <v>0</v>
      </c>
      <c r="K88" s="121">
        <v>0</v>
      </c>
      <c r="L88" s="121">
        <v>0</v>
      </c>
    </row>
    <row r="89" spans="1:13" hidden="1">
      <c r="A89" s="60">
        <v>2</v>
      </c>
      <c r="B89" s="60">
        <v>4</v>
      </c>
      <c r="C89" s="60">
        <v>1</v>
      </c>
      <c r="D89" s="61">
        <v>1</v>
      </c>
      <c r="E89" s="61">
        <v>1</v>
      </c>
      <c r="F89" s="84">
        <v>2</v>
      </c>
      <c r="G89" s="62" t="s">
        <v>74</v>
      </c>
      <c r="H89" s="7">
        <v>58</v>
      </c>
      <c r="I89" s="121">
        <v>0</v>
      </c>
      <c r="J89" s="121">
        <v>0</v>
      </c>
      <c r="K89" s="121">
        <v>0</v>
      </c>
      <c r="L89" s="121">
        <v>0</v>
      </c>
    </row>
    <row r="90" spans="1:13" hidden="1">
      <c r="A90" s="60">
        <v>2</v>
      </c>
      <c r="B90" s="61">
        <v>4</v>
      </c>
      <c r="C90" s="60">
        <v>1</v>
      </c>
      <c r="D90" s="61">
        <v>1</v>
      </c>
      <c r="E90" s="61">
        <v>1</v>
      </c>
      <c r="F90" s="84">
        <v>3</v>
      </c>
      <c r="G90" s="62" t="s">
        <v>75</v>
      </c>
      <c r="H90" s="7">
        <v>59</v>
      </c>
      <c r="I90" s="121">
        <v>0</v>
      </c>
      <c r="J90" s="121">
        <v>0</v>
      </c>
      <c r="K90" s="121">
        <v>0</v>
      </c>
      <c r="L90" s="121">
        <v>0</v>
      </c>
    </row>
    <row r="91" spans="1:13" hidden="1">
      <c r="A91" s="49">
        <v>2</v>
      </c>
      <c r="B91" s="50">
        <v>5</v>
      </c>
      <c r="C91" s="49"/>
      <c r="D91" s="50"/>
      <c r="E91" s="50"/>
      <c r="F91" s="85"/>
      <c r="G91" s="51" t="s">
        <v>76</v>
      </c>
      <c r="H91" s="7">
        <v>60</v>
      </c>
      <c r="I91" s="115">
        <f>SUM(I92+I97+I102)</f>
        <v>0</v>
      </c>
      <c r="J91" s="127">
        <f>SUM(J92+J97+J102)</f>
        <v>0</v>
      </c>
      <c r="K91" s="116">
        <f>SUM(K92+K97+K102)</f>
        <v>0</v>
      </c>
      <c r="L91" s="116">
        <f>SUM(L92+L97+L102)</f>
        <v>0</v>
      </c>
    </row>
    <row r="92" spans="1:13" hidden="1">
      <c r="A92" s="57">
        <v>2</v>
      </c>
      <c r="B92" s="55">
        <v>5</v>
      </c>
      <c r="C92" s="57">
        <v>1</v>
      </c>
      <c r="D92" s="55"/>
      <c r="E92" s="55"/>
      <c r="F92" s="86"/>
      <c r="G92" s="56" t="s">
        <v>77</v>
      </c>
      <c r="H92" s="7">
        <v>61</v>
      </c>
      <c r="I92" s="122">
        <f t="shared" ref="I92:L93" si="5">I93</f>
        <v>0</v>
      </c>
      <c r="J92" s="128">
        <f t="shared" si="5"/>
        <v>0</v>
      </c>
      <c r="K92" s="123">
        <f t="shared" si="5"/>
        <v>0</v>
      </c>
      <c r="L92" s="123">
        <f t="shared" si="5"/>
        <v>0</v>
      </c>
    </row>
    <row r="93" spans="1:13" hidden="1">
      <c r="A93" s="60">
        <v>2</v>
      </c>
      <c r="B93" s="61">
        <v>5</v>
      </c>
      <c r="C93" s="60">
        <v>1</v>
      </c>
      <c r="D93" s="61">
        <v>1</v>
      </c>
      <c r="E93" s="61"/>
      <c r="F93" s="84"/>
      <c r="G93" s="62" t="s">
        <v>77</v>
      </c>
      <c r="H93" s="7">
        <v>62</v>
      </c>
      <c r="I93" s="115">
        <f t="shared" si="5"/>
        <v>0</v>
      </c>
      <c r="J93" s="127">
        <f t="shared" si="5"/>
        <v>0</v>
      </c>
      <c r="K93" s="116">
        <f t="shared" si="5"/>
        <v>0</v>
      </c>
      <c r="L93" s="116">
        <f t="shared" si="5"/>
        <v>0</v>
      </c>
    </row>
    <row r="94" spans="1:13" hidden="1">
      <c r="A94" s="60">
        <v>2</v>
      </c>
      <c r="B94" s="61">
        <v>5</v>
      </c>
      <c r="C94" s="60">
        <v>1</v>
      </c>
      <c r="D94" s="61">
        <v>1</v>
      </c>
      <c r="E94" s="61">
        <v>1</v>
      </c>
      <c r="F94" s="84"/>
      <c r="G94" s="62" t="s">
        <v>77</v>
      </c>
      <c r="H94" s="7">
        <v>63</v>
      </c>
      <c r="I94" s="115">
        <f>SUM(I95:I96)</f>
        <v>0</v>
      </c>
      <c r="J94" s="127">
        <f>SUM(J95:J96)</f>
        <v>0</v>
      </c>
      <c r="K94" s="116">
        <f>SUM(K95:K96)</f>
        <v>0</v>
      </c>
      <c r="L94" s="116">
        <f>SUM(L95:L96)</f>
        <v>0</v>
      </c>
    </row>
    <row r="95" spans="1:13" ht="25.5" hidden="1" customHeight="1">
      <c r="A95" s="60">
        <v>2</v>
      </c>
      <c r="B95" s="61">
        <v>5</v>
      </c>
      <c r="C95" s="60">
        <v>1</v>
      </c>
      <c r="D95" s="61">
        <v>1</v>
      </c>
      <c r="E95" s="61">
        <v>1</v>
      </c>
      <c r="F95" s="84">
        <v>1</v>
      </c>
      <c r="G95" s="62" t="s">
        <v>78</v>
      </c>
      <c r="H95" s="7">
        <v>64</v>
      </c>
      <c r="I95" s="121">
        <v>0</v>
      </c>
      <c r="J95" s="121">
        <v>0</v>
      </c>
      <c r="K95" s="121">
        <v>0</v>
      </c>
      <c r="L95" s="121">
        <v>0</v>
      </c>
      <c r="M95"/>
    </row>
    <row r="96" spans="1:13" ht="25.5" hidden="1" customHeight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>
        <v>2</v>
      </c>
      <c r="G96" s="62" t="s">
        <v>79</v>
      </c>
      <c r="H96" s="7">
        <v>65</v>
      </c>
      <c r="I96" s="121">
        <v>0</v>
      </c>
      <c r="J96" s="121">
        <v>0</v>
      </c>
      <c r="K96" s="121">
        <v>0</v>
      </c>
      <c r="L96" s="121">
        <v>0</v>
      </c>
      <c r="M96"/>
    </row>
    <row r="97" spans="1:19" hidden="1">
      <c r="A97" s="60">
        <v>2</v>
      </c>
      <c r="B97" s="61">
        <v>5</v>
      </c>
      <c r="C97" s="60">
        <v>2</v>
      </c>
      <c r="D97" s="61"/>
      <c r="E97" s="61"/>
      <c r="F97" s="84"/>
      <c r="G97" s="62" t="s">
        <v>80</v>
      </c>
      <c r="H97" s="7">
        <v>66</v>
      </c>
      <c r="I97" s="115">
        <f t="shared" ref="I97:L98" si="6">I98</f>
        <v>0</v>
      </c>
      <c r="J97" s="127">
        <f t="shared" si="6"/>
        <v>0</v>
      </c>
      <c r="K97" s="116">
        <f t="shared" si="6"/>
        <v>0</v>
      </c>
      <c r="L97" s="115">
        <f t="shared" si="6"/>
        <v>0</v>
      </c>
    </row>
    <row r="98" spans="1:19" hidden="1">
      <c r="A98" s="64">
        <v>2</v>
      </c>
      <c r="B98" s="60">
        <v>5</v>
      </c>
      <c r="C98" s="61">
        <v>2</v>
      </c>
      <c r="D98" s="62">
        <v>1</v>
      </c>
      <c r="E98" s="60"/>
      <c r="F98" s="84"/>
      <c r="G98" s="62" t="s">
        <v>80</v>
      </c>
      <c r="H98" s="7">
        <v>67</v>
      </c>
      <c r="I98" s="115">
        <f t="shared" si="6"/>
        <v>0</v>
      </c>
      <c r="J98" s="127">
        <f t="shared" si="6"/>
        <v>0</v>
      </c>
      <c r="K98" s="116">
        <f t="shared" si="6"/>
        <v>0</v>
      </c>
      <c r="L98" s="115">
        <f t="shared" si="6"/>
        <v>0</v>
      </c>
    </row>
    <row r="99" spans="1:19" hidden="1">
      <c r="A99" s="64">
        <v>2</v>
      </c>
      <c r="B99" s="60">
        <v>5</v>
      </c>
      <c r="C99" s="61">
        <v>2</v>
      </c>
      <c r="D99" s="62">
        <v>1</v>
      </c>
      <c r="E99" s="60">
        <v>1</v>
      </c>
      <c r="F99" s="84"/>
      <c r="G99" s="62" t="s">
        <v>80</v>
      </c>
      <c r="H99" s="7">
        <v>68</v>
      </c>
      <c r="I99" s="115">
        <f>SUM(I100:I101)</f>
        <v>0</v>
      </c>
      <c r="J99" s="127">
        <f>SUM(J100:J101)</f>
        <v>0</v>
      </c>
      <c r="K99" s="116">
        <f>SUM(K100:K101)</f>
        <v>0</v>
      </c>
      <c r="L99" s="115">
        <f>SUM(L100:L101)</f>
        <v>0</v>
      </c>
    </row>
    <row r="100" spans="1:19" ht="25.5" hidden="1" customHeight="1">
      <c r="A100" s="64">
        <v>2</v>
      </c>
      <c r="B100" s="60">
        <v>5</v>
      </c>
      <c r="C100" s="61">
        <v>2</v>
      </c>
      <c r="D100" s="62">
        <v>1</v>
      </c>
      <c r="E100" s="60">
        <v>1</v>
      </c>
      <c r="F100" s="84">
        <v>1</v>
      </c>
      <c r="G100" s="62" t="s">
        <v>81</v>
      </c>
      <c r="H100" s="7">
        <v>69</v>
      </c>
      <c r="I100" s="121">
        <v>0</v>
      </c>
      <c r="J100" s="121">
        <v>0</v>
      </c>
      <c r="K100" s="121">
        <v>0</v>
      </c>
      <c r="L100" s="121">
        <v>0</v>
      </c>
      <c r="M100"/>
    </row>
    <row r="101" spans="1:19" ht="25.5" hidden="1" customHeight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>
        <v>2</v>
      </c>
      <c r="G101" s="62" t="s">
        <v>82</v>
      </c>
      <c r="H101" s="7">
        <v>70</v>
      </c>
      <c r="I101" s="121">
        <v>0</v>
      </c>
      <c r="J101" s="121">
        <v>0</v>
      </c>
      <c r="K101" s="121">
        <v>0</v>
      </c>
      <c r="L101" s="121">
        <v>0</v>
      </c>
      <c r="M101"/>
    </row>
    <row r="102" spans="1:19" ht="25.5" hidden="1" customHeight="1">
      <c r="A102" s="64">
        <v>2</v>
      </c>
      <c r="B102" s="60">
        <v>5</v>
      </c>
      <c r="C102" s="61">
        <v>3</v>
      </c>
      <c r="D102" s="62"/>
      <c r="E102" s="60"/>
      <c r="F102" s="84"/>
      <c r="G102" s="62" t="s">
        <v>83</v>
      </c>
      <c r="H102" s="7">
        <v>71</v>
      </c>
      <c r="I102" s="115">
        <f>I103+I107</f>
        <v>0</v>
      </c>
      <c r="J102" s="115">
        <f>J103+J107</f>
        <v>0</v>
      </c>
      <c r="K102" s="115">
        <f>K103+K107</f>
        <v>0</v>
      </c>
      <c r="L102" s="115">
        <f>L103+L107</f>
        <v>0</v>
      </c>
      <c r="M102"/>
    </row>
    <row r="103" spans="1:19" ht="25.5" hidden="1" customHeight="1">
      <c r="A103" s="64">
        <v>2</v>
      </c>
      <c r="B103" s="60">
        <v>5</v>
      </c>
      <c r="C103" s="61">
        <v>3</v>
      </c>
      <c r="D103" s="62">
        <v>1</v>
      </c>
      <c r="E103" s="60"/>
      <c r="F103" s="84"/>
      <c r="G103" s="62" t="s">
        <v>84</v>
      </c>
      <c r="H103" s="7">
        <v>72</v>
      </c>
      <c r="I103" s="115">
        <f>I104</f>
        <v>0</v>
      </c>
      <c r="J103" s="127">
        <f>J104</f>
        <v>0</v>
      </c>
      <c r="K103" s="116">
        <f>K104</f>
        <v>0</v>
      </c>
      <c r="L103" s="115">
        <f>L104</f>
        <v>0</v>
      </c>
      <c r="M103"/>
    </row>
    <row r="104" spans="1:19" ht="25.5" hidden="1" customHeight="1">
      <c r="A104" s="67">
        <v>2</v>
      </c>
      <c r="B104" s="68">
        <v>5</v>
      </c>
      <c r="C104" s="69">
        <v>3</v>
      </c>
      <c r="D104" s="70">
        <v>1</v>
      </c>
      <c r="E104" s="68">
        <v>1</v>
      </c>
      <c r="F104" s="87"/>
      <c r="G104" s="70" t="s">
        <v>84</v>
      </c>
      <c r="H104" s="7">
        <v>73</v>
      </c>
      <c r="I104" s="118">
        <f>SUM(I105:I106)</f>
        <v>0</v>
      </c>
      <c r="J104" s="129">
        <f>SUM(J105:J106)</f>
        <v>0</v>
      </c>
      <c r="K104" s="117">
        <f>SUM(K105:K106)</f>
        <v>0</v>
      </c>
      <c r="L104" s="118">
        <f>SUM(L105:L106)</f>
        <v>0</v>
      </c>
      <c r="M104"/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>
        <v>1</v>
      </c>
      <c r="F105" s="84">
        <v>1</v>
      </c>
      <c r="G105" s="62" t="s">
        <v>84</v>
      </c>
      <c r="H105" s="7">
        <v>74</v>
      </c>
      <c r="I105" s="121">
        <v>0</v>
      </c>
      <c r="J105" s="121">
        <v>0</v>
      </c>
      <c r="K105" s="121">
        <v>0</v>
      </c>
      <c r="L105" s="121">
        <v>0</v>
      </c>
      <c r="M105"/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>
        <v>2</v>
      </c>
      <c r="G106" s="70" t="s">
        <v>85</v>
      </c>
      <c r="H106" s="7">
        <v>75</v>
      </c>
      <c r="I106" s="121">
        <v>0</v>
      </c>
      <c r="J106" s="121">
        <v>0</v>
      </c>
      <c r="K106" s="121">
        <v>0</v>
      </c>
      <c r="L106" s="121">
        <v>0</v>
      </c>
      <c r="M106"/>
      <c r="S106" s="146"/>
    </row>
    <row r="107" spans="1:19" ht="25.5" hidden="1" customHeight="1">
      <c r="A107" s="67">
        <v>2</v>
      </c>
      <c r="B107" s="68">
        <v>5</v>
      </c>
      <c r="C107" s="69">
        <v>3</v>
      </c>
      <c r="D107" s="70">
        <v>2</v>
      </c>
      <c r="E107" s="68"/>
      <c r="F107" s="87"/>
      <c r="G107" s="70" t="s">
        <v>86</v>
      </c>
      <c r="H107" s="7">
        <v>76</v>
      </c>
      <c r="I107" s="116">
        <f>I108</f>
        <v>0</v>
      </c>
      <c r="J107" s="115">
        <f>J108</f>
        <v>0</v>
      </c>
      <c r="K107" s="115">
        <f>K108</f>
        <v>0</v>
      </c>
      <c r="L107" s="115">
        <f>L108</f>
        <v>0</v>
      </c>
      <c r="M107"/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2</v>
      </c>
      <c r="E108" s="68">
        <v>1</v>
      </c>
      <c r="F108" s="87"/>
      <c r="G108" s="70" t="s">
        <v>86</v>
      </c>
      <c r="H108" s="7">
        <v>77</v>
      </c>
      <c r="I108" s="118">
        <f>SUM(I109:I110)</f>
        <v>0</v>
      </c>
      <c r="J108" s="118">
        <f>SUM(J109:J110)</f>
        <v>0</v>
      </c>
      <c r="K108" s="118">
        <f>SUM(K109:K110)</f>
        <v>0</v>
      </c>
      <c r="L108" s="118">
        <f>SUM(L109:L110)</f>
        <v>0</v>
      </c>
      <c r="M108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>
        <v>1</v>
      </c>
      <c r="F109" s="87">
        <v>1</v>
      </c>
      <c r="G109" s="70" t="s">
        <v>86</v>
      </c>
      <c r="H109" s="7">
        <v>78</v>
      </c>
      <c r="I109" s="121">
        <v>0</v>
      </c>
      <c r="J109" s="121">
        <v>0</v>
      </c>
      <c r="K109" s="121">
        <v>0</v>
      </c>
      <c r="L109" s="121">
        <v>0</v>
      </c>
      <c r="M109"/>
    </row>
    <row r="110" spans="1:19" hidden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>
        <v>2</v>
      </c>
      <c r="G110" s="70" t="s">
        <v>87</v>
      </c>
      <c r="H110" s="7">
        <v>79</v>
      </c>
      <c r="I110" s="121">
        <v>0</v>
      </c>
      <c r="J110" s="121">
        <v>0</v>
      </c>
      <c r="K110" s="121">
        <v>0</v>
      </c>
      <c r="L110" s="121">
        <v>0</v>
      </c>
    </row>
    <row r="111" spans="1:19" hidden="1">
      <c r="A111" s="83">
        <v>2</v>
      </c>
      <c r="B111" s="49">
        <v>6</v>
      </c>
      <c r="C111" s="50"/>
      <c r="D111" s="51"/>
      <c r="E111" s="49"/>
      <c r="F111" s="85"/>
      <c r="G111" s="88" t="s">
        <v>88</v>
      </c>
      <c r="H111" s="7">
        <v>80</v>
      </c>
      <c r="I111" s="115">
        <f>SUM(I112+I117+I121+I125+I129+I133)</f>
        <v>0</v>
      </c>
      <c r="J111" s="115">
        <f>SUM(J112+J117+J121+J125+J129+J133)</f>
        <v>0</v>
      </c>
      <c r="K111" s="115">
        <f>SUM(K112+K117+K121+K125+K129+K133)</f>
        <v>0</v>
      </c>
      <c r="L111" s="115">
        <f>SUM(L112+L117+L121+L125+L129+L133)</f>
        <v>0</v>
      </c>
    </row>
    <row r="112" spans="1:19" hidden="1">
      <c r="A112" s="67">
        <v>2</v>
      </c>
      <c r="B112" s="68">
        <v>6</v>
      </c>
      <c r="C112" s="69">
        <v>1</v>
      </c>
      <c r="D112" s="70"/>
      <c r="E112" s="68"/>
      <c r="F112" s="87"/>
      <c r="G112" s="70" t="s">
        <v>89</v>
      </c>
      <c r="H112" s="7">
        <v>81</v>
      </c>
      <c r="I112" s="118">
        <f t="shared" ref="I112:L113" si="7">I113</f>
        <v>0</v>
      </c>
      <c r="J112" s="129">
        <f t="shared" si="7"/>
        <v>0</v>
      </c>
      <c r="K112" s="117">
        <f t="shared" si="7"/>
        <v>0</v>
      </c>
      <c r="L112" s="118">
        <f t="shared" si="7"/>
        <v>0</v>
      </c>
    </row>
    <row r="113" spans="1:13" hidden="1">
      <c r="A113" s="64">
        <v>2</v>
      </c>
      <c r="B113" s="60">
        <v>6</v>
      </c>
      <c r="C113" s="61">
        <v>1</v>
      </c>
      <c r="D113" s="62">
        <v>1</v>
      </c>
      <c r="E113" s="60"/>
      <c r="F113" s="84"/>
      <c r="G113" s="62" t="s">
        <v>89</v>
      </c>
      <c r="H113" s="7">
        <v>82</v>
      </c>
      <c r="I113" s="115">
        <f t="shared" si="7"/>
        <v>0</v>
      </c>
      <c r="J113" s="127">
        <f t="shared" si="7"/>
        <v>0</v>
      </c>
      <c r="K113" s="116">
        <f t="shared" si="7"/>
        <v>0</v>
      </c>
      <c r="L113" s="115">
        <f t="shared" si="7"/>
        <v>0</v>
      </c>
    </row>
    <row r="114" spans="1:13" hidden="1">
      <c r="A114" s="64">
        <v>2</v>
      </c>
      <c r="B114" s="60">
        <v>6</v>
      </c>
      <c r="C114" s="61">
        <v>1</v>
      </c>
      <c r="D114" s="62">
        <v>1</v>
      </c>
      <c r="E114" s="60">
        <v>1</v>
      </c>
      <c r="F114" s="84"/>
      <c r="G114" s="62" t="s">
        <v>89</v>
      </c>
      <c r="H114" s="7">
        <v>83</v>
      </c>
      <c r="I114" s="115">
        <f>SUM(I115:I116)</f>
        <v>0</v>
      </c>
      <c r="J114" s="127">
        <f>SUM(J115:J116)</f>
        <v>0</v>
      </c>
      <c r="K114" s="116">
        <f>SUM(K115:K116)</f>
        <v>0</v>
      </c>
      <c r="L114" s="115">
        <f>SUM(L115:L116)</f>
        <v>0</v>
      </c>
    </row>
    <row r="115" spans="1:13" hidden="1">
      <c r="A115" s="64">
        <v>2</v>
      </c>
      <c r="B115" s="60">
        <v>6</v>
      </c>
      <c r="C115" s="61">
        <v>1</v>
      </c>
      <c r="D115" s="62">
        <v>1</v>
      </c>
      <c r="E115" s="60">
        <v>1</v>
      </c>
      <c r="F115" s="84">
        <v>1</v>
      </c>
      <c r="G115" s="62" t="s">
        <v>90</v>
      </c>
      <c r="H115" s="7">
        <v>84</v>
      </c>
      <c r="I115" s="121">
        <v>0</v>
      </c>
      <c r="J115" s="121">
        <v>0</v>
      </c>
      <c r="K115" s="121">
        <v>0</v>
      </c>
      <c r="L115" s="121">
        <v>0</v>
      </c>
    </row>
    <row r="116" spans="1:13" hidden="1">
      <c r="A116" s="73">
        <v>2</v>
      </c>
      <c r="B116" s="57">
        <v>6</v>
      </c>
      <c r="C116" s="55">
        <v>1</v>
      </c>
      <c r="D116" s="56">
        <v>1</v>
      </c>
      <c r="E116" s="57">
        <v>1</v>
      </c>
      <c r="F116" s="86">
        <v>2</v>
      </c>
      <c r="G116" s="56" t="s">
        <v>91</v>
      </c>
      <c r="H116" s="7">
        <v>85</v>
      </c>
      <c r="I116" s="119">
        <v>0</v>
      </c>
      <c r="J116" s="119">
        <v>0</v>
      </c>
      <c r="K116" s="119">
        <v>0</v>
      </c>
      <c r="L116" s="119">
        <v>0</v>
      </c>
    </row>
    <row r="117" spans="1:13" ht="25.5" hidden="1" customHeight="1">
      <c r="A117" s="64">
        <v>2</v>
      </c>
      <c r="B117" s="60">
        <v>6</v>
      </c>
      <c r="C117" s="61">
        <v>2</v>
      </c>
      <c r="D117" s="62"/>
      <c r="E117" s="60"/>
      <c r="F117" s="84"/>
      <c r="G117" s="62" t="s">
        <v>92</v>
      </c>
      <c r="H117" s="7">
        <v>86</v>
      </c>
      <c r="I117" s="115">
        <f t="shared" ref="I117:L119" si="8">I118</f>
        <v>0</v>
      </c>
      <c r="J117" s="127">
        <f t="shared" si="8"/>
        <v>0</v>
      </c>
      <c r="K117" s="116">
        <f t="shared" si="8"/>
        <v>0</v>
      </c>
      <c r="L117" s="115">
        <f t="shared" si="8"/>
        <v>0</v>
      </c>
      <c r="M117"/>
    </row>
    <row r="118" spans="1:13" ht="25.5" hidden="1" customHeight="1">
      <c r="A118" s="64">
        <v>2</v>
      </c>
      <c r="B118" s="60">
        <v>6</v>
      </c>
      <c r="C118" s="61">
        <v>2</v>
      </c>
      <c r="D118" s="62">
        <v>1</v>
      </c>
      <c r="E118" s="60"/>
      <c r="F118" s="84"/>
      <c r="G118" s="62" t="s">
        <v>92</v>
      </c>
      <c r="H118" s="7">
        <v>87</v>
      </c>
      <c r="I118" s="115">
        <f t="shared" si="8"/>
        <v>0</v>
      </c>
      <c r="J118" s="127">
        <f t="shared" si="8"/>
        <v>0</v>
      </c>
      <c r="K118" s="116">
        <f t="shared" si="8"/>
        <v>0</v>
      </c>
      <c r="L118" s="115">
        <f t="shared" si="8"/>
        <v>0</v>
      </c>
      <c r="M118"/>
    </row>
    <row r="119" spans="1:13" ht="25.5" hidden="1" customHeight="1">
      <c r="A119" s="64">
        <v>2</v>
      </c>
      <c r="B119" s="60">
        <v>6</v>
      </c>
      <c r="C119" s="61">
        <v>2</v>
      </c>
      <c r="D119" s="62">
        <v>1</v>
      </c>
      <c r="E119" s="60">
        <v>1</v>
      </c>
      <c r="F119" s="84"/>
      <c r="G119" s="62" t="s">
        <v>92</v>
      </c>
      <c r="H119" s="7">
        <v>88</v>
      </c>
      <c r="I119" s="130">
        <f t="shared" si="8"/>
        <v>0</v>
      </c>
      <c r="J119" s="131">
        <f t="shared" si="8"/>
        <v>0</v>
      </c>
      <c r="K119" s="132">
        <f t="shared" si="8"/>
        <v>0</v>
      </c>
      <c r="L119" s="130">
        <f t="shared" si="8"/>
        <v>0</v>
      </c>
      <c r="M119"/>
    </row>
    <row r="120" spans="1:13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>
        <v>1</v>
      </c>
      <c r="F120" s="84">
        <v>1</v>
      </c>
      <c r="G120" s="62" t="s">
        <v>92</v>
      </c>
      <c r="H120" s="7">
        <v>89</v>
      </c>
      <c r="I120" s="121">
        <v>0</v>
      </c>
      <c r="J120" s="121">
        <v>0</v>
      </c>
      <c r="K120" s="121">
        <v>0</v>
      </c>
      <c r="L120" s="121">
        <v>0</v>
      </c>
      <c r="M120"/>
    </row>
    <row r="121" spans="1:13" ht="25.5" hidden="1" customHeight="1">
      <c r="A121" s="73">
        <v>2</v>
      </c>
      <c r="B121" s="57">
        <v>6</v>
      </c>
      <c r="C121" s="55">
        <v>3</v>
      </c>
      <c r="D121" s="56"/>
      <c r="E121" s="57"/>
      <c r="F121" s="86"/>
      <c r="G121" s="56" t="s">
        <v>93</v>
      </c>
      <c r="H121" s="7">
        <v>90</v>
      </c>
      <c r="I121" s="122">
        <f t="shared" ref="I121:L123" si="9">I122</f>
        <v>0</v>
      </c>
      <c r="J121" s="128">
        <f t="shared" si="9"/>
        <v>0</v>
      </c>
      <c r="K121" s="123">
        <f t="shared" si="9"/>
        <v>0</v>
      </c>
      <c r="L121" s="122">
        <f t="shared" si="9"/>
        <v>0</v>
      </c>
      <c r="M121"/>
    </row>
    <row r="122" spans="1:13" ht="25.5" hidden="1" customHeight="1">
      <c r="A122" s="64">
        <v>2</v>
      </c>
      <c r="B122" s="60">
        <v>6</v>
      </c>
      <c r="C122" s="61">
        <v>3</v>
      </c>
      <c r="D122" s="62">
        <v>1</v>
      </c>
      <c r="E122" s="60"/>
      <c r="F122" s="84"/>
      <c r="G122" s="62" t="s">
        <v>93</v>
      </c>
      <c r="H122" s="7">
        <v>91</v>
      </c>
      <c r="I122" s="115">
        <f t="shared" si="9"/>
        <v>0</v>
      </c>
      <c r="J122" s="127">
        <f t="shared" si="9"/>
        <v>0</v>
      </c>
      <c r="K122" s="116">
        <f t="shared" si="9"/>
        <v>0</v>
      </c>
      <c r="L122" s="115">
        <f t="shared" si="9"/>
        <v>0</v>
      </c>
      <c r="M122"/>
    </row>
    <row r="123" spans="1:13" ht="25.5" hidden="1" customHeight="1">
      <c r="A123" s="64">
        <v>2</v>
      </c>
      <c r="B123" s="60">
        <v>6</v>
      </c>
      <c r="C123" s="61">
        <v>3</v>
      </c>
      <c r="D123" s="62">
        <v>1</v>
      </c>
      <c r="E123" s="60">
        <v>1</v>
      </c>
      <c r="F123" s="84"/>
      <c r="G123" s="62" t="s">
        <v>93</v>
      </c>
      <c r="H123" s="7">
        <v>92</v>
      </c>
      <c r="I123" s="115">
        <f t="shared" si="9"/>
        <v>0</v>
      </c>
      <c r="J123" s="127">
        <f t="shared" si="9"/>
        <v>0</v>
      </c>
      <c r="K123" s="116">
        <f t="shared" si="9"/>
        <v>0</v>
      </c>
      <c r="L123" s="115">
        <f t="shared" si="9"/>
        <v>0</v>
      </c>
      <c r="M123"/>
    </row>
    <row r="124" spans="1:13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>
        <v>1</v>
      </c>
      <c r="F124" s="84">
        <v>1</v>
      </c>
      <c r="G124" s="62" t="s">
        <v>93</v>
      </c>
      <c r="H124" s="7">
        <v>93</v>
      </c>
      <c r="I124" s="121">
        <v>0</v>
      </c>
      <c r="J124" s="121">
        <v>0</v>
      </c>
      <c r="K124" s="121">
        <v>0</v>
      </c>
      <c r="L124" s="121">
        <v>0</v>
      </c>
      <c r="M124"/>
    </row>
    <row r="125" spans="1:13" ht="25.5" hidden="1" customHeight="1">
      <c r="A125" s="73">
        <v>2</v>
      </c>
      <c r="B125" s="57">
        <v>6</v>
      </c>
      <c r="C125" s="55">
        <v>4</v>
      </c>
      <c r="D125" s="56"/>
      <c r="E125" s="57"/>
      <c r="F125" s="86"/>
      <c r="G125" s="56" t="s">
        <v>94</v>
      </c>
      <c r="H125" s="7">
        <v>94</v>
      </c>
      <c r="I125" s="122">
        <f t="shared" ref="I125:L127" si="10">I126</f>
        <v>0</v>
      </c>
      <c r="J125" s="128">
        <f t="shared" si="10"/>
        <v>0</v>
      </c>
      <c r="K125" s="123">
        <f t="shared" si="10"/>
        <v>0</v>
      </c>
      <c r="L125" s="122">
        <f t="shared" si="10"/>
        <v>0</v>
      </c>
      <c r="M125"/>
    </row>
    <row r="126" spans="1:13" ht="25.5" hidden="1" customHeight="1">
      <c r="A126" s="64">
        <v>2</v>
      </c>
      <c r="B126" s="60">
        <v>6</v>
      </c>
      <c r="C126" s="61">
        <v>4</v>
      </c>
      <c r="D126" s="62">
        <v>1</v>
      </c>
      <c r="E126" s="60"/>
      <c r="F126" s="84"/>
      <c r="G126" s="62" t="s">
        <v>94</v>
      </c>
      <c r="H126" s="7">
        <v>95</v>
      </c>
      <c r="I126" s="115">
        <f t="shared" si="10"/>
        <v>0</v>
      </c>
      <c r="J126" s="127">
        <f t="shared" si="10"/>
        <v>0</v>
      </c>
      <c r="K126" s="116">
        <f t="shared" si="10"/>
        <v>0</v>
      </c>
      <c r="L126" s="115">
        <f t="shared" si="10"/>
        <v>0</v>
      </c>
      <c r="M126"/>
    </row>
    <row r="127" spans="1:13" ht="25.5" hidden="1" customHeight="1">
      <c r="A127" s="64">
        <v>2</v>
      </c>
      <c r="B127" s="60">
        <v>6</v>
      </c>
      <c r="C127" s="61">
        <v>4</v>
      </c>
      <c r="D127" s="62">
        <v>1</v>
      </c>
      <c r="E127" s="60">
        <v>1</v>
      </c>
      <c r="F127" s="84"/>
      <c r="G127" s="62" t="s">
        <v>94</v>
      </c>
      <c r="H127" s="7">
        <v>96</v>
      </c>
      <c r="I127" s="115">
        <f t="shared" si="10"/>
        <v>0</v>
      </c>
      <c r="J127" s="127">
        <f t="shared" si="10"/>
        <v>0</v>
      </c>
      <c r="K127" s="116">
        <f t="shared" si="10"/>
        <v>0</v>
      </c>
      <c r="L127" s="115">
        <f t="shared" si="10"/>
        <v>0</v>
      </c>
      <c r="M127"/>
    </row>
    <row r="128" spans="1:13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>
        <v>1</v>
      </c>
      <c r="F128" s="84">
        <v>1</v>
      </c>
      <c r="G128" s="62" t="s">
        <v>94</v>
      </c>
      <c r="H128" s="7">
        <v>97</v>
      </c>
      <c r="I128" s="121">
        <v>0</v>
      </c>
      <c r="J128" s="121">
        <v>0</v>
      </c>
      <c r="K128" s="121">
        <v>0</v>
      </c>
      <c r="L128" s="121">
        <v>0</v>
      </c>
      <c r="M128"/>
    </row>
    <row r="129" spans="1:13" ht="25.5" hidden="1" customHeight="1">
      <c r="A129" s="67">
        <v>2</v>
      </c>
      <c r="B129" s="74">
        <v>6</v>
      </c>
      <c r="C129" s="75">
        <v>5</v>
      </c>
      <c r="D129" s="77"/>
      <c r="E129" s="74"/>
      <c r="F129" s="89"/>
      <c r="G129" s="77" t="s">
        <v>95</v>
      </c>
      <c r="H129" s="7">
        <v>98</v>
      </c>
      <c r="I129" s="124">
        <f t="shared" ref="I129:L131" si="11">I130</f>
        <v>0</v>
      </c>
      <c r="J129" s="133">
        <f t="shared" si="11"/>
        <v>0</v>
      </c>
      <c r="K129" s="125">
        <f t="shared" si="11"/>
        <v>0</v>
      </c>
      <c r="L129" s="124">
        <f t="shared" si="11"/>
        <v>0</v>
      </c>
      <c r="M129"/>
    </row>
    <row r="130" spans="1:13" ht="25.5" hidden="1" customHeight="1">
      <c r="A130" s="64">
        <v>2</v>
      </c>
      <c r="B130" s="60">
        <v>6</v>
      </c>
      <c r="C130" s="61">
        <v>5</v>
      </c>
      <c r="D130" s="62">
        <v>1</v>
      </c>
      <c r="E130" s="60"/>
      <c r="F130" s="84"/>
      <c r="G130" s="77" t="s">
        <v>95</v>
      </c>
      <c r="H130" s="7">
        <v>99</v>
      </c>
      <c r="I130" s="115">
        <f t="shared" si="11"/>
        <v>0</v>
      </c>
      <c r="J130" s="127">
        <f t="shared" si="11"/>
        <v>0</v>
      </c>
      <c r="K130" s="116">
        <f t="shared" si="11"/>
        <v>0</v>
      </c>
      <c r="L130" s="115">
        <f t="shared" si="11"/>
        <v>0</v>
      </c>
      <c r="M130"/>
    </row>
    <row r="131" spans="1:13" ht="25.5" hidden="1" customHeight="1">
      <c r="A131" s="64">
        <v>2</v>
      </c>
      <c r="B131" s="60">
        <v>6</v>
      </c>
      <c r="C131" s="61">
        <v>5</v>
      </c>
      <c r="D131" s="62">
        <v>1</v>
      </c>
      <c r="E131" s="60">
        <v>1</v>
      </c>
      <c r="F131" s="84"/>
      <c r="G131" s="77" t="s">
        <v>95</v>
      </c>
      <c r="H131" s="7">
        <v>100</v>
      </c>
      <c r="I131" s="115">
        <f t="shared" si="11"/>
        <v>0</v>
      </c>
      <c r="J131" s="127">
        <f t="shared" si="11"/>
        <v>0</v>
      </c>
      <c r="K131" s="116">
        <f t="shared" si="11"/>
        <v>0</v>
      </c>
      <c r="L131" s="115">
        <f t="shared" si="11"/>
        <v>0</v>
      </c>
      <c r="M131"/>
    </row>
    <row r="132" spans="1:13" ht="25.5" hidden="1" customHeight="1">
      <c r="A132" s="60">
        <v>2</v>
      </c>
      <c r="B132" s="61">
        <v>6</v>
      </c>
      <c r="C132" s="60">
        <v>5</v>
      </c>
      <c r="D132" s="60">
        <v>1</v>
      </c>
      <c r="E132" s="62">
        <v>1</v>
      </c>
      <c r="F132" s="84">
        <v>1</v>
      </c>
      <c r="G132" s="60" t="s">
        <v>96</v>
      </c>
      <c r="H132" s="7">
        <v>101</v>
      </c>
      <c r="I132" s="121">
        <v>0</v>
      </c>
      <c r="J132" s="121">
        <v>0</v>
      </c>
      <c r="K132" s="121">
        <v>0</v>
      </c>
      <c r="L132" s="121">
        <v>0</v>
      </c>
      <c r="M132"/>
    </row>
    <row r="133" spans="1:13" ht="26.25" hidden="1" customHeight="1">
      <c r="A133" s="64">
        <v>2</v>
      </c>
      <c r="B133" s="61">
        <v>6</v>
      </c>
      <c r="C133" s="60">
        <v>6</v>
      </c>
      <c r="D133" s="61"/>
      <c r="E133" s="62"/>
      <c r="F133" s="63"/>
      <c r="G133" s="12" t="s">
        <v>97</v>
      </c>
      <c r="H133" s="7">
        <v>102</v>
      </c>
      <c r="I133" s="116">
        <f t="shared" ref="I133:L135" si="12">I134</f>
        <v>0</v>
      </c>
      <c r="J133" s="115">
        <f t="shared" si="12"/>
        <v>0</v>
      </c>
      <c r="K133" s="115">
        <f t="shared" si="12"/>
        <v>0</v>
      </c>
      <c r="L133" s="115">
        <f t="shared" si="12"/>
        <v>0</v>
      </c>
      <c r="M133"/>
    </row>
    <row r="134" spans="1:13" ht="26.25" hidden="1" customHeight="1">
      <c r="A134" s="64">
        <v>2</v>
      </c>
      <c r="B134" s="61">
        <v>6</v>
      </c>
      <c r="C134" s="60">
        <v>6</v>
      </c>
      <c r="D134" s="61">
        <v>1</v>
      </c>
      <c r="E134" s="62"/>
      <c r="F134" s="63"/>
      <c r="G134" s="12" t="s">
        <v>97</v>
      </c>
      <c r="H134" s="90">
        <v>103</v>
      </c>
      <c r="I134" s="115">
        <f t="shared" si="12"/>
        <v>0</v>
      </c>
      <c r="J134" s="115">
        <f t="shared" si="12"/>
        <v>0</v>
      </c>
      <c r="K134" s="115">
        <f t="shared" si="12"/>
        <v>0</v>
      </c>
      <c r="L134" s="115">
        <f t="shared" si="12"/>
        <v>0</v>
      </c>
      <c r="M134"/>
    </row>
    <row r="135" spans="1:13" ht="26.25" hidden="1" customHeight="1">
      <c r="A135" s="64">
        <v>2</v>
      </c>
      <c r="B135" s="61">
        <v>6</v>
      </c>
      <c r="C135" s="60">
        <v>6</v>
      </c>
      <c r="D135" s="61">
        <v>1</v>
      </c>
      <c r="E135" s="62">
        <v>1</v>
      </c>
      <c r="F135" s="63"/>
      <c r="G135" s="12" t="s">
        <v>97</v>
      </c>
      <c r="H135" s="90">
        <v>104</v>
      </c>
      <c r="I135" s="115">
        <f t="shared" si="12"/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  <c r="M135"/>
    </row>
    <row r="136" spans="1:13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>
        <v>1</v>
      </c>
      <c r="F136" s="63">
        <v>1</v>
      </c>
      <c r="G136" s="13" t="s">
        <v>97</v>
      </c>
      <c r="H136" s="90">
        <v>105</v>
      </c>
      <c r="I136" s="121">
        <v>0</v>
      </c>
      <c r="J136" s="134">
        <v>0</v>
      </c>
      <c r="K136" s="121">
        <v>0</v>
      </c>
      <c r="L136" s="121">
        <v>0</v>
      </c>
      <c r="M136"/>
    </row>
    <row r="137" spans="1:13" hidden="1">
      <c r="A137" s="83">
        <v>2</v>
      </c>
      <c r="B137" s="49">
        <v>7</v>
      </c>
      <c r="C137" s="49"/>
      <c r="D137" s="50"/>
      <c r="E137" s="50"/>
      <c r="F137" s="52"/>
      <c r="G137" s="51" t="s">
        <v>98</v>
      </c>
      <c r="H137" s="90">
        <v>106</v>
      </c>
      <c r="I137" s="116">
        <f>SUM(I138+I143+I151)</f>
        <v>0</v>
      </c>
      <c r="J137" s="127">
        <f>SUM(J138+J143+J151)</f>
        <v>0</v>
      </c>
      <c r="K137" s="116">
        <f>SUM(K138+K143+K151)</f>
        <v>0</v>
      </c>
      <c r="L137" s="115">
        <f>SUM(L138+L143+L151)</f>
        <v>0</v>
      </c>
    </row>
    <row r="138" spans="1:13" hidden="1">
      <c r="A138" s="64">
        <v>2</v>
      </c>
      <c r="B138" s="60">
        <v>7</v>
      </c>
      <c r="C138" s="60">
        <v>1</v>
      </c>
      <c r="D138" s="61"/>
      <c r="E138" s="61"/>
      <c r="F138" s="63"/>
      <c r="G138" s="62" t="s">
        <v>99</v>
      </c>
      <c r="H138" s="90">
        <v>107</v>
      </c>
      <c r="I138" s="116">
        <f t="shared" ref="I138:L139" si="13">I139</f>
        <v>0</v>
      </c>
      <c r="J138" s="127">
        <f t="shared" si="13"/>
        <v>0</v>
      </c>
      <c r="K138" s="116">
        <f t="shared" si="13"/>
        <v>0</v>
      </c>
      <c r="L138" s="115">
        <f t="shared" si="13"/>
        <v>0</v>
      </c>
    </row>
    <row r="139" spans="1:13" hidden="1">
      <c r="A139" s="64">
        <v>2</v>
      </c>
      <c r="B139" s="60">
        <v>7</v>
      </c>
      <c r="C139" s="60">
        <v>1</v>
      </c>
      <c r="D139" s="61">
        <v>1</v>
      </c>
      <c r="E139" s="61"/>
      <c r="F139" s="63"/>
      <c r="G139" s="62" t="s">
        <v>99</v>
      </c>
      <c r="H139" s="90">
        <v>108</v>
      </c>
      <c r="I139" s="116">
        <f t="shared" si="13"/>
        <v>0</v>
      </c>
      <c r="J139" s="127">
        <f t="shared" si="13"/>
        <v>0</v>
      </c>
      <c r="K139" s="116">
        <f t="shared" si="13"/>
        <v>0</v>
      </c>
      <c r="L139" s="115">
        <f t="shared" si="13"/>
        <v>0</v>
      </c>
    </row>
    <row r="140" spans="1:13" hidden="1">
      <c r="A140" s="64">
        <v>2</v>
      </c>
      <c r="B140" s="60">
        <v>7</v>
      </c>
      <c r="C140" s="60">
        <v>1</v>
      </c>
      <c r="D140" s="61">
        <v>1</v>
      </c>
      <c r="E140" s="61">
        <v>1</v>
      </c>
      <c r="F140" s="63"/>
      <c r="G140" s="62" t="s">
        <v>99</v>
      </c>
      <c r="H140" s="90">
        <v>109</v>
      </c>
      <c r="I140" s="116">
        <f>SUM(I141:I142)</f>
        <v>0</v>
      </c>
      <c r="J140" s="127">
        <f>SUM(J141:J142)</f>
        <v>0</v>
      </c>
      <c r="K140" s="116">
        <f>SUM(K141:K142)</f>
        <v>0</v>
      </c>
      <c r="L140" s="115">
        <f>SUM(L141:L142)</f>
        <v>0</v>
      </c>
    </row>
    <row r="141" spans="1:13" hidden="1">
      <c r="A141" s="73">
        <v>2</v>
      </c>
      <c r="B141" s="57">
        <v>7</v>
      </c>
      <c r="C141" s="73">
        <v>1</v>
      </c>
      <c r="D141" s="60">
        <v>1</v>
      </c>
      <c r="E141" s="55">
        <v>1</v>
      </c>
      <c r="F141" s="58">
        <v>1</v>
      </c>
      <c r="G141" s="56" t="s">
        <v>100</v>
      </c>
      <c r="H141" s="90">
        <v>110</v>
      </c>
      <c r="I141" s="135">
        <v>0</v>
      </c>
      <c r="J141" s="135">
        <v>0</v>
      </c>
      <c r="K141" s="135">
        <v>0</v>
      </c>
      <c r="L141" s="135">
        <v>0</v>
      </c>
    </row>
    <row r="142" spans="1:13" hidden="1">
      <c r="A142" s="60">
        <v>2</v>
      </c>
      <c r="B142" s="60">
        <v>7</v>
      </c>
      <c r="C142" s="64">
        <v>1</v>
      </c>
      <c r="D142" s="60">
        <v>1</v>
      </c>
      <c r="E142" s="61">
        <v>1</v>
      </c>
      <c r="F142" s="63">
        <v>2</v>
      </c>
      <c r="G142" s="62" t="s">
        <v>101</v>
      </c>
      <c r="H142" s="90">
        <v>111</v>
      </c>
      <c r="I142" s="120">
        <v>0</v>
      </c>
      <c r="J142" s="120">
        <v>0</v>
      </c>
      <c r="K142" s="120">
        <v>0</v>
      </c>
      <c r="L142" s="120">
        <v>0</v>
      </c>
    </row>
    <row r="143" spans="1:13" ht="25.5" hidden="1" customHeight="1">
      <c r="A143" s="67">
        <v>2</v>
      </c>
      <c r="B143" s="68">
        <v>7</v>
      </c>
      <c r="C143" s="67">
        <v>2</v>
      </c>
      <c r="D143" s="68"/>
      <c r="E143" s="69"/>
      <c r="F143" s="71"/>
      <c r="G143" s="70" t="s">
        <v>102</v>
      </c>
      <c r="H143" s="90">
        <v>112</v>
      </c>
      <c r="I143" s="117">
        <f t="shared" ref="I143:L144" si="14">I144</f>
        <v>0</v>
      </c>
      <c r="J143" s="129">
        <f t="shared" si="14"/>
        <v>0</v>
      </c>
      <c r="K143" s="117">
        <f t="shared" si="14"/>
        <v>0</v>
      </c>
      <c r="L143" s="118">
        <f t="shared" si="14"/>
        <v>0</v>
      </c>
      <c r="M143"/>
    </row>
    <row r="144" spans="1:13" ht="25.5" hidden="1" customHeight="1">
      <c r="A144" s="64">
        <v>2</v>
      </c>
      <c r="B144" s="60">
        <v>7</v>
      </c>
      <c r="C144" s="64">
        <v>2</v>
      </c>
      <c r="D144" s="60">
        <v>1</v>
      </c>
      <c r="E144" s="61"/>
      <c r="F144" s="63"/>
      <c r="G144" s="62" t="s">
        <v>103</v>
      </c>
      <c r="H144" s="90">
        <v>113</v>
      </c>
      <c r="I144" s="116">
        <f t="shared" si="14"/>
        <v>0</v>
      </c>
      <c r="J144" s="127">
        <f t="shared" si="14"/>
        <v>0</v>
      </c>
      <c r="K144" s="116">
        <f t="shared" si="14"/>
        <v>0</v>
      </c>
      <c r="L144" s="115">
        <f t="shared" si="14"/>
        <v>0</v>
      </c>
      <c r="M144"/>
    </row>
    <row r="145" spans="1:13" ht="25.5" hidden="1" customHeight="1">
      <c r="A145" s="64">
        <v>2</v>
      </c>
      <c r="B145" s="60">
        <v>7</v>
      </c>
      <c r="C145" s="64">
        <v>2</v>
      </c>
      <c r="D145" s="60">
        <v>1</v>
      </c>
      <c r="E145" s="61">
        <v>1</v>
      </c>
      <c r="F145" s="63"/>
      <c r="G145" s="62" t="s">
        <v>103</v>
      </c>
      <c r="H145" s="90">
        <v>114</v>
      </c>
      <c r="I145" s="116">
        <f>SUM(I146:I147)</f>
        <v>0</v>
      </c>
      <c r="J145" s="127">
        <f>SUM(J146:J147)</f>
        <v>0</v>
      </c>
      <c r="K145" s="116">
        <f>SUM(K146:K147)</f>
        <v>0</v>
      </c>
      <c r="L145" s="115">
        <f>SUM(L146:L147)</f>
        <v>0</v>
      </c>
      <c r="M145"/>
    </row>
    <row r="146" spans="1:13" hidden="1">
      <c r="A146" s="64">
        <v>2</v>
      </c>
      <c r="B146" s="60">
        <v>7</v>
      </c>
      <c r="C146" s="64">
        <v>2</v>
      </c>
      <c r="D146" s="60">
        <v>1</v>
      </c>
      <c r="E146" s="61">
        <v>1</v>
      </c>
      <c r="F146" s="63">
        <v>1</v>
      </c>
      <c r="G146" s="62" t="s">
        <v>104</v>
      </c>
      <c r="H146" s="90">
        <v>115</v>
      </c>
      <c r="I146" s="120">
        <v>0</v>
      </c>
      <c r="J146" s="120">
        <v>0</v>
      </c>
      <c r="K146" s="120">
        <v>0</v>
      </c>
      <c r="L146" s="120">
        <v>0</v>
      </c>
    </row>
    <row r="147" spans="1:13" hidden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>
        <v>2</v>
      </c>
      <c r="G147" s="62" t="s">
        <v>105</v>
      </c>
      <c r="H147" s="90">
        <v>116</v>
      </c>
      <c r="I147" s="120">
        <v>0</v>
      </c>
      <c r="J147" s="120">
        <v>0</v>
      </c>
      <c r="K147" s="120">
        <v>0</v>
      </c>
      <c r="L147" s="120">
        <v>0</v>
      </c>
    </row>
    <row r="148" spans="1:13" hidden="1">
      <c r="A148" s="64">
        <v>2</v>
      </c>
      <c r="B148" s="60">
        <v>7</v>
      </c>
      <c r="C148" s="64">
        <v>2</v>
      </c>
      <c r="D148" s="60">
        <v>2</v>
      </c>
      <c r="E148" s="61"/>
      <c r="F148" s="63"/>
      <c r="G148" s="62" t="s">
        <v>106</v>
      </c>
      <c r="H148" s="90">
        <v>117</v>
      </c>
      <c r="I148" s="116">
        <f>I149</f>
        <v>0</v>
      </c>
      <c r="J148" s="116">
        <f>J149</f>
        <v>0</v>
      </c>
      <c r="K148" s="116">
        <f>K149</f>
        <v>0</v>
      </c>
      <c r="L148" s="116">
        <f>L149</f>
        <v>0</v>
      </c>
    </row>
    <row r="149" spans="1:13" hidden="1">
      <c r="A149" s="64">
        <v>2</v>
      </c>
      <c r="B149" s="60">
        <v>7</v>
      </c>
      <c r="C149" s="64">
        <v>2</v>
      </c>
      <c r="D149" s="60">
        <v>2</v>
      </c>
      <c r="E149" s="61">
        <v>1</v>
      </c>
      <c r="F149" s="63"/>
      <c r="G149" s="62" t="s">
        <v>106</v>
      </c>
      <c r="H149" s="90">
        <v>118</v>
      </c>
      <c r="I149" s="116">
        <f>SUM(I150)</f>
        <v>0</v>
      </c>
      <c r="J149" s="116">
        <f>SUM(J150)</f>
        <v>0</v>
      </c>
      <c r="K149" s="116">
        <f>SUM(K150)</f>
        <v>0</v>
      </c>
      <c r="L149" s="116">
        <f>SUM(L150)</f>
        <v>0</v>
      </c>
    </row>
    <row r="150" spans="1:13" hidden="1">
      <c r="A150" s="64">
        <v>2</v>
      </c>
      <c r="B150" s="60">
        <v>7</v>
      </c>
      <c r="C150" s="64">
        <v>2</v>
      </c>
      <c r="D150" s="60">
        <v>2</v>
      </c>
      <c r="E150" s="61">
        <v>1</v>
      </c>
      <c r="F150" s="63">
        <v>1</v>
      </c>
      <c r="G150" s="62" t="s">
        <v>106</v>
      </c>
      <c r="H150" s="90">
        <v>119</v>
      </c>
      <c r="I150" s="120">
        <v>0</v>
      </c>
      <c r="J150" s="120">
        <v>0</v>
      </c>
      <c r="K150" s="120">
        <v>0</v>
      </c>
      <c r="L150" s="120">
        <v>0</v>
      </c>
    </row>
    <row r="151" spans="1:13" hidden="1">
      <c r="A151" s="64">
        <v>2</v>
      </c>
      <c r="B151" s="60">
        <v>7</v>
      </c>
      <c r="C151" s="64">
        <v>3</v>
      </c>
      <c r="D151" s="60"/>
      <c r="E151" s="61"/>
      <c r="F151" s="63"/>
      <c r="G151" s="62" t="s">
        <v>107</v>
      </c>
      <c r="H151" s="90">
        <v>120</v>
      </c>
      <c r="I151" s="116">
        <f t="shared" ref="I151:L152" si="15">I152</f>
        <v>0</v>
      </c>
      <c r="J151" s="127">
        <f t="shared" si="15"/>
        <v>0</v>
      </c>
      <c r="K151" s="116">
        <f t="shared" si="15"/>
        <v>0</v>
      </c>
      <c r="L151" s="115">
        <f t="shared" si="15"/>
        <v>0</v>
      </c>
    </row>
    <row r="152" spans="1:13" hidden="1">
      <c r="A152" s="67">
        <v>2</v>
      </c>
      <c r="B152" s="74">
        <v>7</v>
      </c>
      <c r="C152" s="91">
        <v>3</v>
      </c>
      <c r="D152" s="74">
        <v>1</v>
      </c>
      <c r="E152" s="75"/>
      <c r="F152" s="76"/>
      <c r="G152" s="77" t="s">
        <v>107</v>
      </c>
      <c r="H152" s="90">
        <v>121</v>
      </c>
      <c r="I152" s="125">
        <f t="shared" si="15"/>
        <v>0</v>
      </c>
      <c r="J152" s="133">
        <f t="shared" si="15"/>
        <v>0</v>
      </c>
      <c r="K152" s="125">
        <f t="shared" si="15"/>
        <v>0</v>
      </c>
      <c r="L152" s="124">
        <f t="shared" si="15"/>
        <v>0</v>
      </c>
    </row>
    <row r="153" spans="1:13" hidden="1">
      <c r="A153" s="64">
        <v>2</v>
      </c>
      <c r="B153" s="60">
        <v>7</v>
      </c>
      <c r="C153" s="64">
        <v>3</v>
      </c>
      <c r="D153" s="60">
        <v>1</v>
      </c>
      <c r="E153" s="61">
        <v>1</v>
      </c>
      <c r="F153" s="63"/>
      <c r="G153" s="62" t="s">
        <v>107</v>
      </c>
      <c r="H153" s="90">
        <v>122</v>
      </c>
      <c r="I153" s="116">
        <f>SUM(I154:I155)</f>
        <v>0</v>
      </c>
      <c r="J153" s="127">
        <f>SUM(J154:J155)</f>
        <v>0</v>
      </c>
      <c r="K153" s="116">
        <f>SUM(K154:K155)</f>
        <v>0</v>
      </c>
      <c r="L153" s="115">
        <f>SUM(L154:L155)</f>
        <v>0</v>
      </c>
    </row>
    <row r="154" spans="1:13" hidden="1">
      <c r="A154" s="73">
        <v>2</v>
      </c>
      <c r="B154" s="57">
        <v>7</v>
      </c>
      <c r="C154" s="73">
        <v>3</v>
      </c>
      <c r="D154" s="57">
        <v>1</v>
      </c>
      <c r="E154" s="55">
        <v>1</v>
      </c>
      <c r="F154" s="58">
        <v>1</v>
      </c>
      <c r="G154" s="56" t="s">
        <v>108</v>
      </c>
      <c r="H154" s="90">
        <v>123</v>
      </c>
      <c r="I154" s="135">
        <v>0</v>
      </c>
      <c r="J154" s="135">
        <v>0</v>
      </c>
      <c r="K154" s="135">
        <v>0</v>
      </c>
      <c r="L154" s="135">
        <v>0</v>
      </c>
    </row>
    <row r="155" spans="1:13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>
        <v>2</v>
      </c>
      <c r="G155" s="62" t="s">
        <v>109</v>
      </c>
      <c r="H155" s="90">
        <v>124</v>
      </c>
      <c r="I155" s="120">
        <v>0</v>
      </c>
      <c r="J155" s="121">
        <v>0</v>
      </c>
      <c r="K155" s="121">
        <v>0</v>
      </c>
      <c r="L155" s="121">
        <v>0</v>
      </c>
    </row>
    <row r="156" spans="1:13" hidden="1">
      <c r="A156" s="83">
        <v>2</v>
      </c>
      <c r="B156" s="83">
        <v>8</v>
      </c>
      <c r="C156" s="49"/>
      <c r="D156" s="66"/>
      <c r="E156" s="54"/>
      <c r="F156" s="92"/>
      <c r="G156" s="59" t="s">
        <v>110</v>
      </c>
      <c r="H156" s="90">
        <v>125</v>
      </c>
      <c r="I156" s="123">
        <f>I157</f>
        <v>0</v>
      </c>
      <c r="J156" s="128">
        <f>J157</f>
        <v>0</v>
      </c>
      <c r="K156" s="123">
        <f>K157</f>
        <v>0</v>
      </c>
      <c r="L156" s="122">
        <f>L157</f>
        <v>0</v>
      </c>
    </row>
    <row r="157" spans="1:13" hidden="1">
      <c r="A157" s="67">
        <v>2</v>
      </c>
      <c r="B157" s="67">
        <v>8</v>
      </c>
      <c r="C157" s="67">
        <v>1</v>
      </c>
      <c r="D157" s="68"/>
      <c r="E157" s="69"/>
      <c r="F157" s="71"/>
      <c r="G157" s="56" t="s">
        <v>110</v>
      </c>
      <c r="H157" s="90">
        <v>126</v>
      </c>
      <c r="I157" s="123">
        <f>I158+I163</f>
        <v>0</v>
      </c>
      <c r="J157" s="128">
        <f>J158+J163</f>
        <v>0</v>
      </c>
      <c r="K157" s="123">
        <f>K158+K163</f>
        <v>0</v>
      </c>
      <c r="L157" s="122">
        <f>L158+L163</f>
        <v>0</v>
      </c>
    </row>
    <row r="158" spans="1:13" hidden="1">
      <c r="A158" s="64">
        <v>2</v>
      </c>
      <c r="B158" s="60">
        <v>8</v>
      </c>
      <c r="C158" s="62">
        <v>1</v>
      </c>
      <c r="D158" s="60">
        <v>1</v>
      </c>
      <c r="E158" s="61"/>
      <c r="F158" s="63"/>
      <c r="G158" s="62" t="s">
        <v>111</v>
      </c>
      <c r="H158" s="90">
        <v>127</v>
      </c>
      <c r="I158" s="116">
        <f>I159</f>
        <v>0</v>
      </c>
      <c r="J158" s="127">
        <f>J159</f>
        <v>0</v>
      </c>
      <c r="K158" s="116">
        <f>K159</f>
        <v>0</v>
      </c>
      <c r="L158" s="115">
        <f>L159</f>
        <v>0</v>
      </c>
    </row>
    <row r="159" spans="1:13" hidden="1">
      <c r="A159" s="64">
        <v>2</v>
      </c>
      <c r="B159" s="60">
        <v>8</v>
      </c>
      <c r="C159" s="56">
        <v>1</v>
      </c>
      <c r="D159" s="57">
        <v>1</v>
      </c>
      <c r="E159" s="55">
        <v>1</v>
      </c>
      <c r="F159" s="58"/>
      <c r="G159" s="62" t="s">
        <v>111</v>
      </c>
      <c r="H159" s="90">
        <v>128</v>
      </c>
      <c r="I159" s="123">
        <f>SUM(I160:I162)</f>
        <v>0</v>
      </c>
      <c r="J159" s="123">
        <f>SUM(J160:J162)</f>
        <v>0</v>
      </c>
      <c r="K159" s="123">
        <f>SUM(K160:K162)</f>
        <v>0</v>
      </c>
      <c r="L159" s="123">
        <f>SUM(L160:L162)</f>
        <v>0</v>
      </c>
    </row>
    <row r="160" spans="1:13" hidden="1">
      <c r="A160" s="60">
        <v>2</v>
      </c>
      <c r="B160" s="57">
        <v>8</v>
      </c>
      <c r="C160" s="62">
        <v>1</v>
      </c>
      <c r="D160" s="60">
        <v>1</v>
      </c>
      <c r="E160" s="61">
        <v>1</v>
      </c>
      <c r="F160" s="63">
        <v>1</v>
      </c>
      <c r="G160" s="62" t="s">
        <v>112</v>
      </c>
      <c r="H160" s="90">
        <v>129</v>
      </c>
      <c r="I160" s="120">
        <v>0</v>
      </c>
      <c r="J160" s="120">
        <v>0</v>
      </c>
      <c r="K160" s="120">
        <v>0</v>
      </c>
      <c r="L160" s="120">
        <v>0</v>
      </c>
    </row>
    <row r="161" spans="1:15" ht="25.5" hidden="1" customHeight="1">
      <c r="A161" s="67">
        <v>2</v>
      </c>
      <c r="B161" s="74">
        <v>8</v>
      </c>
      <c r="C161" s="77">
        <v>1</v>
      </c>
      <c r="D161" s="74">
        <v>1</v>
      </c>
      <c r="E161" s="75">
        <v>1</v>
      </c>
      <c r="F161" s="76">
        <v>2</v>
      </c>
      <c r="G161" s="77" t="s">
        <v>113</v>
      </c>
      <c r="H161" s="90">
        <v>130</v>
      </c>
      <c r="I161" s="136">
        <v>0</v>
      </c>
      <c r="J161" s="136">
        <v>0</v>
      </c>
      <c r="K161" s="136">
        <v>0</v>
      </c>
      <c r="L161" s="136">
        <v>0</v>
      </c>
      <c r="M161"/>
    </row>
    <row r="162" spans="1:15" hidden="1">
      <c r="A162" s="67">
        <v>2</v>
      </c>
      <c r="B162" s="74">
        <v>8</v>
      </c>
      <c r="C162" s="77">
        <v>1</v>
      </c>
      <c r="D162" s="74">
        <v>1</v>
      </c>
      <c r="E162" s="75">
        <v>1</v>
      </c>
      <c r="F162" s="76">
        <v>3</v>
      </c>
      <c r="G162" s="77" t="s">
        <v>114</v>
      </c>
      <c r="H162" s="90">
        <v>131</v>
      </c>
      <c r="I162" s="136">
        <v>0</v>
      </c>
      <c r="J162" s="137">
        <v>0</v>
      </c>
      <c r="K162" s="136">
        <v>0</v>
      </c>
      <c r="L162" s="126">
        <v>0</v>
      </c>
    </row>
    <row r="163" spans="1:15" hidden="1">
      <c r="A163" s="64">
        <v>2</v>
      </c>
      <c r="B163" s="60">
        <v>8</v>
      </c>
      <c r="C163" s="62">
        <v>1</v>
      </c>
      <c r="D163" s="60">
        <v>2</v>
      </c>
      <c r="E163" s="61"/>
      <c r="F163" s="63"/>
      <c r="G163" s="62" t="s">
        <v>115</v>
      </c>
      <c r="H163" s="90">
        <v>132</v>
      </c>
      <c r="I163" s="116">
        <f t="shared" ref="I163:L164" si="16">I164</f>
        <v>0</v>
      </c>
      <c r="J163" s="127">
        <f t="shared" si="16"/>
        <v>0</v>
      </c>
      <c r="K163" s="116">
        <f t="shared" si="16"/>
        <v>0</v>
      </c>
      <c r="L163" s="115">
        <f t="shared" si="16"/>
        <v>0</v>
      </c>
    </row>
    <row r="164" spans="1:15" hidden="1">
      <c r="A164" s="64">
        <v>2</v>
      </c>
      <c r="B164" s="60">
        <v>8</v>
      </c>
      <c r="C164" s="62">
        <v>1</v>
      </c>
      <c r="D164" s="60">
        <v>2</v>
      </c>
      <c r="E164" s="61">
        <v>1</v>
      </c>
      <c r="F164" s="63"/>
      <c r="G164" s="62" t="s">
        <v>115</v>
      </c>
      <c r="H164" s="90">
        <v>133</v>
      </c>
      <c r="I164" s="116">
        <f t="shared" si="16"/>
        <v>0</v>
      </c>
      <c r="J164" s="127">
        <f t="shared" si="16"/>
        <v>0</v>
      </c>
      <c r="K164" s="116">
        <f t="shared" si="16"/>
        <v>0</v>
      </c>
      <c r="L164" s="115">
        <f t="shared" si="16"/>
        <v>0</v>
      </c>
    </row>
    <row r="165" spans="1:15" hidden="1">
      <c r="A165" s="67">
        <v>2</v>
      </c>
      <c r="B165" s="68">
        <v>8</v>
      </c>
      <c r="C165" s="70">
        <v>1</v>
      </c>
      <c r="D165" s="68">
        <v>2</v>
      </c>
      <c r="E165" s="69">
        <v>1</v>
      </c>
      <c r="F165" s="71">
        <v>1</v>
      </c>
      <c r="G165" s="62" t="s">
        <v>115</v>
      </c>
      <c r="H165" s="90">
        <v>134</v>
      </c>
      <c r="I165" s="138">
        <v>0</v>
      </c>
      <c r="J165" s="121">
        <v>0</v>
      </c>
      <c r="K165" s="121">
        <v>0</v>
      </c>
      <c r="L165" s="121">
        <v>0</v>
      </c>
    </row>
    <row r="166" spans="1:15" ht="38.25" hidden="1" customHeight="1">
      <c r="A166" s="83">
        <v>2</v>
      </c>
      <c r="B166" s="49">
        <v>9</v>
      </c>
      <c r="C166" s="51"/>
      <c r="D166" s="49"/>
      <c r="E166" s="50"/>
      <c r="F166" s="52"/>
      <c r="G166" s="51" t="s">
        <v>116</v>
      </c>
      <c r="H166" s="90">
        <v>135</v>
      </c>
      <c r="I166" s="116">
        <f>I167+I171</f>
        <v>0</v>
      </c>
      <c r="J166" s="127">
        <f>J167+J171</f>
        <v>0</v>
      </c>
      <c r="K166" s="116">
        <f>K167+K171</f>
        <v>0</v>
      </c>
      <c r="L166" s="115">
        <f>L167+L171</f>
        <v>0</v>
      </c>
      <c r="M166"/>
    </row>
    <row r="167" spans="1:15" ht="38.25" hidden="1" customHeight="1">
      <c r="A167" s="64">
        <v>2</v>
      </c>
      <c r="B167" s="60">
        <v>9</v>
      </c>
      <c r="C167" s="62">
        <v>1</v>
      </c>
      <c r="D167" s="60"/>
      <c r="E167" s="61"/>
      <c r="F167" s="63"/>
      <c r="G167" s="62" t="s">
        <v>117</v>
      </c>
      <c r="H167" s="90">
        <v>136</v>
      </c>
      <c r="I167" s="116">
        <f t="shared" ref="I167:L169" si="17">I168</f>
        <v>0</v>
      </c>
      <c r="J167" s="127">
        <f t="shared" si="17"/>
        <v>0</v>
      </c>
      <c r="K167" s="116">
        <f t="shared" si="17"/>
        <v>0</v>
      </c>
      <c r="L167" s="115">
        <f t="shared" si="17"/>
        <v>0</v>
      </c>
      <c r="M167" s="70"/>
      <c r="N167" s="70"/>
      <c r="O167" s="70"/>
    </row>
    <row r="168" spans="1:15" ht="38.25" hidden="1" customHeight="1">
      <c r="A168" s="73">
        <v>2</v>
      </c>
      <c r="B168" s="57">
        <v>9</v>
      </c>
      <c r="C168" s="56">
        <v>1</v>
      </c>
      <c r="D168" s="57">
        <v>1</v>
      </c>
      <c r="E168" s="55"/>
      <c r="F168" s="58"/>
      <c r="G168" s="62" t="s">
        <v>117</v>
      </c>
      <c r="H168" s="90">
        <v>137</v>
      </c>
      <c r="I168" s="123">
        <f t="shared" si="17"/>
        <v>0</v>
      </c>
      <c r="J168" s="128">
        <f t="shared" si="17"/>
        <v>0</v>
      </c>
      <c r="K168" s="123">
        <f t="shared" si="17"/>
        <v>0</v>
      </c>
      <c r="L168" s="122">
        <f t="shared" si="17"/>
        <v>0</v>
      </c>
      <c r="M168"/>
    </row>
    <row r="169" spans="1:15" ht="38.25" hidden="1" customHeight="1">
      <c r="A169" s="64">
        <v>2</v>
      </c>
      <c r="B169" s="60">
        <v>9</v>
      </c>
      <c r="C169" s="64">
        <v>1</v>
      </c>
      <c r="D169" s="60">
        <v>1</v>
      </c>
      <c r="E169" s="61">
        <v>1</v>
      </c>
      <c r="F169" s="63"/>
      <c r="G169" s="62" t="s">
        <v>117</v>
      </c>
      <c r="H169" s="90">
        <v>138</v>
      </c>
      <c r="I169" s="116">
        <f t="shared" si="17"/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/>
    </row>
    <row r="170" spans="1:15" ht="38.25" hidden="1" customHeight="1">
      <c r="A170" s="73">
        <v>2</v>
      </c>
      <c r="B170" s="57">
        <v>9</v>
      </c>
      <c r="C170" s="57">
        <v>1</v>
      </c>
      <c r="D170" s="57">
        <v>1</v>
      </c>
      <c r="E170" s="55">
        <v>1</v>
      </c>
      <c r="F170" s="58">
        <v>1</v>
      </c>
      <c r="G170" s="62" t="s">
        <v>117</v>
      </c>
      <c r="H170" s="90">
        <v>139</v>
      </c>
      <c r="I170" s="135">
        <v>0</v>
      </c>
      <c r="J170" s="135">
        <v>0</v>
      </c>
      <c r="K170" s="135">
        <v>0</v>
      </c>
      <c r="L170" s="135">
        <v>0</v>
      </c>
      <c r="M170"/>
    </row>
    <row r="171" spans="1:15" ht="38.25" hidden="1" customHeight="1">
      <c r="A171" s="64">
        <v>2</v>
      </c>
      <c r="B171" s="60">
        <v>9</v>
      </c>
      <c r="C171" s="60">
        <v>2</v>
      </c>
      <c r="D171" s="60"/>
      <c r="E171" s="61"/>
      <c r="F171" s="63"/>
      <c r="G171" s="62" t="s">
        <v>118</v>
      </c>
      <c r="H171" s="90">
        <v>140</v>
      </c>
      <c r="I171" s="116">
        <f>SUM(I172+I177)</f>
        <v>0</v>
      </c>
      <c r="J171" s="116">
        <f>SUM(J172+J177)</f>
        <v>0</v>
      </c>
      <c r="K171" s="116">
        <f>SUM(K172+K177)</f>
        <v>0</v>
      </c>
      <c r="L171" s="116">
        <f>SUM(L172+L177)</f>
        <v>0</v>
      </c>
      <c r="M171"/>
    </row>
    <row r="172" spans="1:15" ht="51" hidden="1" customHeight="1">
      <c r="A172" s="64">
        <v>2</v>
      </c>
      <c r="B172" s="60">
        <v>9</v>
      </c>
      <c r="C172" s="60">
        <v>2</v>
      </c>
      <c r="D172" s="57">
        <v>1</v>
      </c>
      <c r="E172" s="55"/>
      <c r="F172" s="58"/>
      <c r="G172" s="56" t="s">
        <v>119</v>
      </c>
      <c r="H172" s="90">
        <v>141</v>
      </c>
      <c r="I172" s="123">
        <f>I173</f>
        <v>0</v>
      </c>
      <c r="J172" s="128">
        <f>J173</f>
        <v>0</v>
      </c>
      <c r="K172" s="123">
        <f>K173</f>
        <v>0</v>
      </c>
      <c r="L172" s="122">
        <f>L173</f>
        <v>0</v>
      </c>
      <c r="M172"/>
    </row>
    <row r="173" spans="1:15" ht="51" hidden="1" customHeight="1">
      <c r="A173" s="73">
        <v>2</v>
      </c>
      <c r="B173" s="57">
        <v>9</v>
      </c>
      <c r="C173" s="57">
        <v>2</v>
      </c>
      <c r="D173" s="60">
        <v>1</v>
      </c>
      <c r="E173" s="61">
        <v>1</v>
      </c>
      <c r="F173" s="63"/>
      <c r="G173" s="56" t="s">
        <v>119</v>
      </c>
      <c r="H173" s="90">
        <v>142</v>
      </c>
      <c r="I173" s="116">
        <f>SUM(I174:I176)</f>
        <v>0</v>
      </c>
      <c r="J173" s="127">
        <f>SUM(J174:J176)</f>
        <v>0</v>
      </c>
      <c r="K173" s="116">
        <f>SUM(K174:K176)</f>
        <v>0</v>
      </c>
      <c r="L173" s="115">
        <f>SUM(L174:L176)</f>
        <v>0</v>
      </c>
      <c r="M173"/>
    </row>
    <row r="174" spans="1:15" ht="51" hidden="1" customHeight="1">
      <c r="A174" s="67">
        <v>2</v>
      </c>
      <c r="B174" s="74">
        <v>9</v>
      </c>
      <c r="C174" s="74">
        <v>2</v>
      </c>
      <c r="D174" s="74">
        <v>1</v>
      </c>
      <c r="E174" s="75">
        <v>1</v>
      </c>
      <c r="F174" s="76">
        <v>1</v>
      </c>
      <c r="G174" s="56" t="s">
        <v>120</v>
      </c>
      <c r="H174" s="90">
        <v>143</v>
      </c>
      <c r="I174" s="136">
        <v>0</v>
      </c>
      <c r="J174" s="119">
        <v>0</v>
      </c>
      <c r="K174" s="119">
        <v>0</v>
      </c>
      <c r="L174" s="119">
        <v>0</v>
      </c>
      <c r="M174"/>
    </row>
    <row r="175" spans="1:15" ht="63.75" hidden="1" customHeight="1">
      <c r="A175" s="64">
        <v>2</v>
      </c>
      <c r="B175" s="60">
        <v>9</v>
      </c>
      <c r="C175" s="60">
        <v>2</v>
      </c>
      <c r="D175" s="60">
        <v>1</v>
      </c>
      <c r="E175" s="61">
        <v>1</v>
      </c>
      <c r="F175" s="63">
        <v>2</v>
      </c>
      <c r="G175" s="56" t="s">
        <v>121</v>
      </c>
      <c r="H175" s="90">
        <v>144</v>
      </c>
      <c r="I175" s="120">
        <v>0</v>
      </c>
      <c r="J175" s="139">
        <v>0</v>
      </c>
      <c r="K175" s="139">
        <v>0</v>
      </c>
      <c r="L175" s="139">
        <v>0</v>
      </c>
      <c r="M175"/>
    </row>
    <row r="176" spans="1:15" ht="51" hidden="1" customHeight="1">
      <c r="A176" s="64">
        <v>2</v>
      </c>
      <c r="B176" s="60">
        <v>9</v>
      </c>
      <c r="C176" s="60">
        <v>2</v>
      </c>
      <c r="D176" s="60">
        <v>1</v>
      </c>
      <c r="E176" s="61">
        <v>1</v>
      </c>
      <c r="F176" s="63">
        <v>3</v>
      </c>
      <c r="G176" s="56" t="s">
        <v>122</v>
      </c>
      <c r="H176" s="90">
        <v>145</v>
      </c>
      <c r="I176" s="120">
        <v>0</v>
      </c>
      <c r="J176" s="120">
        <v>0</v>
      </c>
      <c r="K176" s="120">
        <v>0</v>
      </c>
      <c r="L176" s="120">
        <v>0</v>
      </c>
      <c r="M176"/>
    </row>
    <row r="177" spans="1:13" ht="38.25" hidden="1" customHeight="1">
      <c r="A177" s="93">
        <v>2</v>
      </c>
      <c r="B177" s="93">
        <v>9</v>
      </c>
      <c r="C177" s="93">
        <v>2</v>
      </c>
      <c r="D177" s="93">
        <v>2</v>
      </c>
      <c r="E177" s="93"/>
      <c r="F177" s="93"/>
      <c r="G177" s="62" t="s">
        <v>123</v>
      </c>
      <c r="H177" s="90">
        <v>146</v>
      </c>
      <c r="I177" s="116">
        <f>I178</f>
        <v>0</v>
      </c>
      <c r="J177" s="127">
        <f>J178</f>
        <v>0</v>
      </c>
      <c r="K177" s="116">
        <f>K178</f>
        <v>0</v>
      </c>
      <c r="L177" s="115">
        <f>L178</f>
        <v>0</v>
      </c>
      <c r="M177"/>
    </row>
    <row r="178" spans="1:13" ht="38.25" hidden="1" customHeight="1">
      <c r="A178" s="64">
        <v>2</v>
      </c>
      <c r="B178" s="60">
        <v>9</v>
      </c>
      <c r="C178" s="60">
        <v>2</v>
      </c>
      <c r="D178" s="60">
        <v>2</v>
      </c>
      <c r="E178" s="61">
        <v>1</v>
      </c>
      <c r="F178" s="63"/>
      <c r="G178" s="56" t="s">
        <v>124</v>
      </c>
      <c r="H178" s="90">
        <v>147</v>
      </c>
      <c r="I178" s="123">
        <f>SUM(I179:I181)</f>
        <v>0</v>
      </c>
      <c r="J178" s="123">
        <f>SUM(J179:J181)</f>
        <v>0</v>
      </c>
      <c r="K178" s="123">
        <f>SUM(K179:K181)</f>
        <v>0</v>
      </c>
      <c r="L178" s="123">
        <f>SUM(L179:L181)</f>
        <v>0</v>
      </c>
      <c r="M178"/>
    </row>
    <row r="179" spans="1:13" ht="51" hidden="1" customHeight="1">
      <c r="A179" s="64">
        <v>2</v>
      </c>
      <c r="B179" s="60">
        <v>9</v>
      </c>
      <c r="C179" s="60">
        <v>2</v>
      </c>
      <c r="D179" s="60">
        <v>2</v>
      </c>
      <c r="E179" s="60">
        <v>1</v>
      </c>
      <c r="F179" s="63">
        <v>1</v>
      </c>
      <c r="G179" s="94" t="s">
        <v>125</v>
      </c>
      <c r="H179" s="90">
        <v>148</v>
      </c>
      <c r="I179" s="120">
        <v>0</v>
      </c>
      <c r="J179" s="119">
        <v>0</v>
      </c>
      <c r="K179" s="119">
        <v>0</v>
      </c>
      <c r="L179" s="119">
        <v>0</v>
      </c>
      <c r="M179"/>
    </row>
    <row r="180" spans="1:13" ht="51" hidden="1" customHeight="1">
      <c r="A180" s="68">
        <v>2</v>
      </c>
      <c r="B180" s="70">
        <v>9</v>
      </c>
      <c r="C180" s="68">
        <v>2</v>
      </c>
      <c r="D180" s="69">
        <v>2</v>
      </c>
      <c r="E180" s="69">
        <v>1</v>
      </c>
      <c r="F180" s="71">
        <v>2</v>
      </c>
      <c r="G180" s="70" t="s">
        <v>126</v>
      </c>
      <c r="H180" s="90">
        <v>149</v>
      </c>
      <c r="I180" s="119">
        <v>0</v>
      </c>
      <c r="J180" s="121">
        <v>0</v>
      </c>
      <c r="K180" s="121">
        <v>0</v>
      </c>
      <c r="L180" s="121">
        <v>0</v>
      </c>
      <c r="M180"/>
    </row>
    <row r="181" spans="1:13" ht="51" hidden="1" customHeight="1">
      <c r="A181" s="60">
        <v>2</v>
      </c>
      <c r="B181" s="77">
        <v>9</v>
      </c>
      <c r="C181" s="74">
        <v>2</v>
      </c>
      <c r="D181" s="75">
        <v>2</v>
      </c>
      <c r="E181" s="75">
        <v>1</v>
      </c>
      <c r="F181" s="76">
        <v>3</v>
      </c>
      <c r="G181" s="77" t="s">
        <v>127</v>
      </c>
      <c r="H181" s="90">
        <v>150</v>
      </c>
      <c r="I181" s="139">
        <v>0</v>
      </c>
      <c r="J181" s="139">
        <v>0</v>
      </c>
      <c r="K181" s="139">
        <v>0</v>
      </c>
      <c r="L181" s="139">
        <v>0</v>
      </c>
      <c r="M181"/>
    </row>
    <row r="182" spans="1:13" ht="76.5" hidden="1" customHeight="1">
      <c r="A182" s="49">
        <v>3</v>
      </c>
      <c r="B182" s="51"/>
      <c r="C182" s="49"/>
      <c r="D182" s="50"/>
      <c r="E182" s="50"/>
      <c r="F182" s="52"/>
      <c r="G182" s="88" t="s">
        <v>128</v>
      </c>
      <c r="H182" s="90">
        <v>151</v>
      </c>
      <c r="I182" s="115">
        <f>SUM(I183+I236+I301)</f>
        <v>0</v>
      </c>
      <c r="J182" s="127">
        <f>SUM(J183+J236+J301)</f>
        <v>0</v>
      </c>
      <c r="K182" s="116">
        <f>SUM(K183+K236+K301)</f>
        <v>0</v>
      </c>
      <c r="L182" s="115">
        <f>SUM(L183+L236+L301)</f>
        <v>0</v>
      </c>
      <c r="M182"/>
    </row>
    <row r="183" spans="1:13" ht="25.5" hidden="1" customHeight="1">
      <c r="A183" s="83">
        <v>3</v>
      </c>
      <c r="B183" s="49">
        <v>1</v>
      </c>
      <c r="C183" s="66"/>
      <c r="D183" s="54"/>
      <c r="E183" s="54"/>
      <c r="F183" s="92"/>
      <c r="G183" s="81" t="s">
        <v>129</v>
      </c>
      <c r="H183" s="90">
        <v>152</v>
      </c>
      <c r="I183" s="115">
        <f>SUM(I184+I207+I214+I226+I230)</f>
        <v>0</v>
      </c>
      <c r="J183" s="122">
        <f>SUM(J184+J207+J214+J226+J230)</f>
        <v>0</v>
      </c>
      <c r="K183" s="122">
        <f>SUM(K184+K207+K214+K226+K230)</f>
        <v>0</v>
      </c>
      <c r="L183" s="122">
        <f>SUM(L184+L207+L214+L226+L230)</f>
        <v>0</v>
      </c>
      <c r="M183"/>
    </row>
    <row r="184" spans="1:13" ht="25.5" hidden="1" customHeight="1">
      <c r="A184" s="57">
        <v>3</v>
      </c>
      <c r="B184" s="56">
        <v>1</v>
      </c>
      <c r="C184" s="57">
        <v>1</v>
      </c>
      <c r="D184" s="55"/>
      <c r="E184" s="55"/>
      <c r="F184" s="95"/>
      <c r="G184" s="64" t="s">
        <v>130</v>
      </c>
      <c r="H184" s="90">
        <v>153</v>
      </c>
      <c r="I184" s="122">
        <f>SUM(I185+I188+I193+I199+I204)</f>
        <v>0</v>
      </c>
      <c r="J184" s="127">
        <f>SUM(J185+J188+J193+J199+J204)</f>
        <v>0</v>
      </c>
      <c r="K184" s="116">
        <f>SUM(K185+K188+K193+K199+K204)</f>
        <v>0</v>
      </c>
      <c r="L184" s="115">
        <f>SUM(L185+L188+L193+L199+L204)</f>
        <v>0</v>
      </c>
      <c r="M184"/>
    </row>
    <row r="185" spans="1:13" hidden="1">
      <c r="A185" s="60">
        <v>3</v>
      </c>
      <c r="B185" s="62">
        <v>1</v>
      </c>
      <c r="C185" s="60">
        <v>1</v>
      </c>
      <c r="D185" s="61">
        <v>1</v>
      </c>
      <c r="E185" s="61"/>
      <c r="F185" s="96"/>
      <c r="G185" s="64" t="s">
        <v>131</v>
      </c>
      <c r="H185" s="90">
        <v>154</v>
      </c>
      <c r="I185" s="115">
        <f t="shared" ref="I185:L186" si="18">I186</f>
        <v>0</v>
      </c>
      <c r="J185" s="128">
        <f t="shared" si="18"/>
        <v>0</v>
      </c>
      <c r="K185" s="123">
        <f t="shared" si="18"/>
        <v>0</v>
      </c>
      <c r="L185" s="122">
        <f t="shared" si="18"/>
        <v>0</v>
      </c>
    </row>
    <row r="186" spans="1:13" hidden="1">
      <c r="A186" s="60">
        <v>3</v>
      </c>
      <c r="B186" s="62">
        <v>1</v>
      </c>
      <c r="C186" s="60">
        <v>1</v>
      </c>
      <c r="D186" s="61">
        <v>1</v>
      </c>
      <c r="E186" s="61">
        <v>1</v>
      </c>
      <c r="F186" s="84"/>
      <c r="G186" s="64" t="s">
        <v>131</v>
      </c>
      <c r="H186" s="90">
        <v>155</v>
      </c>
      <c r="I186" s="122">
        <f t="shared" si="18"/>
        <v>0</v>
      </c>
      <c r="J186" s="115">
        <f t="shared" si="18"/>
        <v>0</v>
      </c>
      <c r="K186" s="115">
        <f t="shared" si="18"/>
        <v>0</v>
      </c>
      <c r="L186" s="115">
        <f t="shared" si="18"/>
        <v>0</v>
      </c>
    </row>
    <row r="187" spans="1:13" hidden="1">
      <c r="A187" s="60">
        <v>3</v>
      </c>
      <c r="B187" s="62">
        <v>1</v>
      </c>
      <c r="C187" s="60">
        <v>1</v>
      </c>
      <c r="D187" s="61">
        <v>1</v>
      </c>
      <c r="E187" s="61">
        <v>1</v>
      </c>
      <c r="F187" s="84">
        <v>1</v>
      </c>
      <c r="G187" s="64" t="s">
        <v>131</v>
      </c>
      <c r="H187" s="90">
        <v>156</v>
      </c>
      <c r="I187" s="121">
        <v>0</v>
      </c>
      <c r="J187" s="121">
        <v>0</v>
      </c>
      <c r="K187" s="121">
        <v>0</v>
      </c>
      <c r="L187" s="121">
        <v>0</v>
      </c>
    </row>
    <row r="188" spans="1:13" hidden="1">
      <c r="A188" s="57">
        <v>3</v>
      </c>
      <c r="B188" s="55">
        <v>1</v>
      </c>
      <c r="C188" s="55">
        <v>1</v>
      </c>
      <c r="D188" s="55">
        <v>2</v>
      </c>
      <c r="E188" s="55"/>
      <c r="F188" s="58"/>
      <c r="G188" s="56" t="s">
        <v>132</v>
      </c>
      <c r="H188" s="90">
        <v>157</v>
      </c>
      <c r="I188" s="122">
        <f>I189</f>
        <v>0</v>
      </c>
      <c r="J188" s="128">
        <f>J189</f>
        <v>0</v>
      </c>
      <c r="K188" s="123">
        <f>K189</f>
        <v>0</v>
      </c>
      <c r="L188" s="122">
        <f>L189</f>
        <v>0</v>
      </c>
    </row>
    <row r="189" spans="1:13" hidden="1">
      <c r="A189" s="60">
        <v>3</v>
      </c>
      <c r="B189" s="61">
        <v>1</v>
      </c>
      <c r="C189" s="61">
        <v>1</v>
      </c>
      <c r="D189" s="61">
        <v>2</v>
      </c>
      <c r="E189" s="61">
        <v>1</v>
      </c>
      <c r="F189" s="63"/>
      <c r="G189" s="56" t="s">
        <v>132</v>
      </c>
      <c r="H189" s="90">
        <v>158</v>
      </c>
      <c r="I189" s="115">
        <f>SUM(I190:I192)</f>
        <v>0</v>
      </c>
      <c r="J189" s="127">
        <f>SUM(J190:J192)</f>
        <v>0</v>
      </c>
      <c r="K189" s="116">
        <f>SUM(K190:K192)</f>
        <v>0</v>
      </c>
      <c r="L189" s="115">
        <f>SUM(L190:L192)</f>
        <v>0</v>
      </c>
    </row>
    <row r="190" spans="1:13" hidden="1">
      <c r="A190" s="57">
        <v>3</v>
      </c>
      <c r="B190" s="55">
        <v>1</v>
      </c>
      <c r="C190" s="55">
        <v>1</v>
      </c>
      <c r="D190" s="55">
        <v>2</v>
      </c>
      <c r="E190" s="55">
        <v>1</v>
      </c>
      <c r="F190" s="58">
        <v>1</v>
      </c>
      <c r="G190" s="56" t="s">
        <v>133</v>
      </c>
      <c r="H190" s="90">
        <v>159</v>
      </c>
      <c r="I190" s="119">
        <v>0</v>
      </c>
      <c r="J190" s="119">
        <v>0</v>
      </c>
      <c r="K190" s="119">
        <v>0</v>
      </c>
      <c r="L190" s="139">
        <v>0</v>
      </c>
    </row>
    <row r="191" spans="1:13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>
        <v>2</v>
      </c>
      <c r="G191" s="62" t="s">
        <v>134</v>
      </c>
      <c r="H191" s="90">
        <v>160</v>
      </c>
      <c r="I191" s="121">
        <v>0</v>
      </c>
      <c r="J191" s="121">
        <v>0</v>
      </c>
      <c r="K191" s="121">
        <v>0</v>
      </c>
      <c r="L191" s="121">
        <v>0</v>
      </c>
    </row>
    <row r="192" spans="1:13" ht="25.5" hidden="1" customHeight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3</v>
      </c>
      <c r="G192" s="56" t="s">
        <v>135</v>
      </c>
      <c r="H192" s="90">
        <v>161</v>
      </c>
      <c r="I192" s="119">
        <v>0</v>
      </c>
      <c r="J192" s="119">
        <v>0</v>
      </c>
      <c r="K192" s="119">
        <v>0</v>
      </c>
      <c r="L192" s="139">
        <v>0</v>
      </c>
      <c r="M192"/>
    </row>
    <row r="193" spans="1:13" hidden="1">
      <c r="A193" s="60">
        <v>3</v>
      </c>
      <c r="B193" s="61">
        <v>1</v>
      </c>
      <c r="C193" s="61">
        <v>1</v>
      </c>
      <c r="D193" s="61">
        <v>3</v>
      </c>
      <c r="E193" s="61"/>
      <c r="F193" s="63"/>
      <c r="G193" s="62" t="s">
        <v>136</v>
      </c>
      <c r="H193" s="90">
        <v>162</v>
      </c>
      <c r="I193" s="115">
        <f>I194</f>
        <v>0</v>
      </c>
      <c r="J193" s="127">
        <f>J194</f>
        <v>0</v>
      </c>
      <c r="K193" s="116">
        <f>K194</f>
        <v>0</v>
      </c>
      <c r="L193" s="115">
        <f>L194</f>
        <v>0</v>
      </c>
    </row>
    <row r="194" spans="1:13" hidden="1">
      <c r="A194" s="60">
        <v>3</v>
      </c>
      <c r="B194" s="61">
        <v>1</v>
      </c>
      <c r="C194" s="61">
        <v>1</v>
      </c>
      <c r="D194" s="61">
        <v>3</v>
      </c>
      <c r="E194" s="61">
        <v>1</v>
      </c>
      <c r="F194" s="63"/>
      <c r="G194" s="62" t="s">
        <v>136</v>
      </c>
      <c r="H194" s="90">
        <v>163</v>
      </c>
      <c r="I194" s="115">
        <f>SUM(I195:I198)</f>
        <v>0</v>
      </c>
      <c r="J194" s="115">
        <f>SUM(J195:J198)</f>
        <v>0</v>
      </c>
      <c r="K194" s="115">
        <f>SUM(K195:K198)</f>
        <v>0</v>
      </c>
      <c r="L194" s="115">
        <f>SUM(L195:L198)</f>
        <v>0</v>
      </c>
    </row>
    <row r="195" spans="1:13" hidden="1">
      <c r="A195" s="60">
        <v>3</v>
      </c>
      <c r="B195" s="61">
        <v>1</v>
      </c>
      <c r="C195" s="61">
        <v>1</v>
      </c>
      <c r="D195" s="61">
        <v>3</v>
      </c>
      <c r="E195" s="61">
        <v>1</v>
      </c>
      <c r="F195" s="63">
        <v>1</v>
      </c>
      <c r="G195" s="62" t="s">
        <v>137</v>
      </c>
      <c r="H195" s="90">
        <v>164</v>
      </c>
      <c r="I195" s="121">
        <v>0</v>
      </c>
      <c r="J195" s="121">
        <v>0</v>
      </c>
      <c r="K195" s="121">
        <v>0</v>
      </c>
      <c r="L195" s="139">
        <v>0</v>
      </c>
    </row>
    <row r="196" spans="1:13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>
        <v>2</v>
      </c>
      <c r="G196" s="62" t="s">
        <v>138</v>
      </c>
      <c r="H196" s="90">
        <v>165</v>
      </c>
      <c r="I196" s="119">
        <v>0</v>
      </c>
      <c r="J196" s="121">
        <v>0</v>
      </c>
      <c r="K196" s="121">
        <v>0</v>
      </c>
      <c r="L196" s="121">
        <v>0</v>
      </c>
    </row>
    <row r="197" spans="1:13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3</v>
      </c>
      <c r="G197" s="64" t="s">
        <v>139</v>
      </c>
      <c r="H197" s="90">
        <v>166</v>
      </c>
      <c r="I197" s="119">
        <v>0</v>
      </c>
      <c r="J197" s="126">
        <v>0</v>
      </c>
      <c r="K197" s="126">
        <v>0</v>
      </c>
      <c r="L197" s="126">
        <v>0</v>
      </c>
    </row>
    <row r="198" spans="1:13" ht="26.25" hidden="1" customHeight="1">
      <c r="A198" s="68">
        <v>3</v>
      </c>
      <c r="B198" s="69">
        <v>1</v>
      </c>
      <c r="C198" s="69">
        <v>1</v>
      </c>
      <c r="D198" s="69">
        <v>3</v>
      </c>
      <c r="E198" s="69">
        <v>1</v>
      </c>
      <c r="F198" s="71">
        <v>4</v>
      </c>
      <c r="G198" s="13" t="s">
        <v>140</v>
      </c>
      <c r="H198" s="90">
        <v>167</v>
      </c>
      <c r="I198" s="140">
        <v>0</v>
      </c>
      <c r="J198" s="141">
        <v>0</v>
      </c>
      <c r="K198" s="121">
        <v>0</v>
      </c>
      <c r="L198" s="121">
        <v>0</v>
      </c>
      <c r="M198"/>
    </row>
    <row r="199" spans="1:13" hidden="1">
      <c r="A199" s="68">
        <v>3</v>
      </c>
      <c r="B199" s="69">
        <v>1</v>
      </c>
      <c r="C199" s="69">
        <v>1</v>
      </c>
      <c r="D199" s="69">
        <v>4</v>
      </c>
      <c r="E199" s="69"/>
      <c r="F199" s="71"/>
      <c r="G199" s="70" t="s">
        <v>141</v>
      </c>
      <c r="H199" s="90">
        <v>168</v>
      </c>
      <c r="I199" s="115">
        <f>I200</f>
        <v>0</v>
      </c>
      <c r="J199" s="129">
        <f>J200</f>
        <v>0</v>
      </c>
      <c r="K199" s="117">
        <f>K200</f>
        <v>0</v>
      </c>
      <c r="L199" s="118">
        <f>L200</f>
        <v>0</v>
      </c>
    </row>
    <row r="200" spans="1:13" hidden="1">
      <c r="A200" s="60">
        <v>3</v>
      </c>
      <c r="B200" s="61">
        <v>1</v>
      </c>
      <c r="C200" s="61">
        <v>1</v>
      </c>
      <c r="D200" s="61">
        <v>4</v>
      </c>
      <c r="E200" s="61">
        <v>1</v>
      </c>
      <c r="F200" s="63"/>
      <c r="G200" s="70" t="s">
        <v>141</v>
      </c>
      <c r="H200" s="90">
        <v>169</v>
      </c>
      <c r="I200" s="122">
        <f>SUM(I201:I203)</f>
        <v>0</v>
      </c>
      <c r="J200" s="127">
        <f>SUM(J201:J203)</f>
        <v>0</v>
      </c>
      <c r="K200" s="116">
        <f>SUM(K201:K203)</f>
        <v>0</v>
      </c>
      <c r="L200" s="115">
        <f>SUM(L201:L203)</f>
        <v>0</v>
      </c>
    </row>
    <row r="201" spans="1:13" hidden="1">
      <c r="A201" s="60">
        <v>3</v>
      </c>
      <c r="B201" s="61">
        <v>1</v>
      </c>
      <c r="C201" s="61">
        <v>1</v>
      </c>
      <c r="D201" s="61">
        <v>4</v>
      </c>
      <c r="E201" s="61">
        <v>1</v>
      </c>
      <c r="F201" s="63">
        <v>1</v>
      </c>
      <c r="G201" s="62" t="s">
        <v>142</v>
      </c>
      <c r="H201" s="90">
        <v>170</v>
      </c>
      <c r="I201" s="121">
        <v>0</v>
      </c>
      <c r="J201" s="121">
        <v>0</v>
      </c>
      <c r="K201" s="121">
        <v>0</v>
      </c>
      <c r="L201" s="139">
        <v>0</v>
      </c>
    </row>
    <row r="202" spans="1:13" ht="25.5" hidden="1" customHeight="1">
      <c r="A202" s="57">
        <v>3</v>
      </c>
      <c r="B202" s="55">
        <v>1</v>
      </c>
      <c r="C202" s="55">
        <v>1</v>
      </c>
      <c r="D202" s="55">
        <v>4</v>
      </c>
      <c r="E202" s="55">
        <v>1</v>
      </c>
      <c r="F202" s="58">
        <v>2</v>
      </c>
      <c r="G202" s="56" t="s">
        <v>143</v>
      </c>
      <c r="H202" s="90">
        <v>171</v>
      </c>
      <c r="I202" s="119">
        <v>0</v>
      </c>
      <c r="J202" s="119">
        <v>0</v>
      </c>
      <c r="K202" s="120">
        <v>0</v>
      </c>
      <c r="L202" s="121">
        <v>0</v>
      </c>
      <c r="M202"/>
    </row>
    <row r="203" spans="1:13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3</v>
      </c>
      <c r="G203" s="62" t="s">
        <v>144</v>
      </c>
      <c r="H203" s="90">
        <v>172</v>
      </c>
      <c r="I203" s="119">
        <v>0</v>
      </c>
      <c r="J203" s="119">
        <v>0</v>
      </c>
      <c r="K203" s="119">
        <v>0</v>
      </c>
      <c r="L203" s="121">
        <v>0</v>
      </c>
    </row>
    <row r="204" spans="1:13" ht="25.5" hidden="1" customHeight="1">
      <c r="A204" s="60">
        <v>3</v>
      </c>
      <c r="B204" s="61">
        <v>1</v>
      </c>
      <c r="C204" s="61">
        <v>1</v>
      </c>
      <c r="D204" s="61">
        <v>5</v>
      </c>
      <c r="E204" s="61"/>
      <c r="F204" s="63"/>
      <c r="G204" s="62" t="s">
        <v>145</v>
      </c>
      <c r="H204" s="90">
        <v>173</v>
      </c>
      <c r="I204" s="115">
        <f t="shared" ref="I204:L205" si="19">I205</f>
        <v>0</v>
      </c>
      <c r="J204" s="127">
        <f t="shared" si="19"/>
        <v>0</v>
      </c>
      <c r="K204" s="116">
        <f t="shared" si="19"/>
        <v>0</v>
      </c>
      <c r="L204" s="115">
        <f t="shared" si="19"/>
        <v>0</v>
      </c>
      <c r="M204"/>
    </row>
    <row r="205" spans="1:13" ht="25.5" hidden="1" customHeight="1">
      <c r="A205" s="68">
        <v>3</v>
      </c>
      <c r="B205" s="69">
        <v>1</v>
      </c>
      <c r="C205" s="69">
        <v>1</v>
      </c>
      <c r="D205" s="69">
        <v>5</v>
      </c>
      <c r="E205" s="69">
        <v>1</v>
      </c>
      <c r="F205" s="71"/>
      <c r="G205" s="62" t="s">
        <v>145</v>
      </c>
      <c r="H205" s="90">
        <v>174</v>
      </c>
      <c r="I205" s="116">
        <f t="shared" si="19"/>
        <v>0</v>
      </c>
      <c r="J205" s="116">
        <f t="shared" si="19"/>
        <v>0</v>
      </c>
      <c r="K205" s="116">
        <f t="shared" si="19"/>
        <v>0</v>
      </c>
      <c r="L205" s="116">
        <f t="shared" si="19"/>
        <v>0</v>
      </c>
      <c r="M205"/>
    </row>
    <row r="206" spans="1:13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>
        <v>1</v>
      </c>
      <c r="F206" s="63">
        <v>1</v>
      </c>
      <c r="G206" s="62" t="s">
        <v>145</v>
      </c>
      <c r="H206" s="90">
        <v>175</v>
      </c>
      <c r="I206" s="119">
        <v>0</v>
      </c>
      <c r="J206" s="121">
        <v>0</v>
      </c>
      <c r="K206" s="121">
        <v>0</v>
      </c>
      <c r="L206" s="121">
        <v>0</v>
      </c>
      <c r="M206"/>
    </row>
    <row r="207" spans="1:13" ht="25.5" hidden="1" customHeight="1">
      <c r="A207" s="68">
        <v>3</v>
      </c>
      <c r="B207" s="69">
        <v>1</v>
      </c>
      <c r="C207" s="69">
        <v>2</v>
      </c>
      <c r="D207" s="69"/>
      <c r="E207" s="69"/>
      <c r="F207" s="71"/>
      <c r="G207" s="70" t="s">
        <v>146</v>
      </c>
      <c r="H207" s="90">
        <v>176</v>
      </c>
      <c r="I207" s="115">
        <f t="shared" ref="I207:L208" si="20">I208</f>
        <v>0</v>
      </c>
      <c r="J207" s="129">
        <f t="shared" si="20"/>
        <v>0</v>
      </c>
      <c r="K207" s="117">
        <f t="shared" si="20"/>
        <v>0</v>
      </c>
      <c r="L207" s="118">
        <f t="shared" si="20"/>
        <v>0</v>
      </c>
      <c r="M207"/>
    </row>
    <row r="208" spans="1:13" ht="25.5" hidden="1" customHeight="1">
      <c r="A208" s="60">
        <v>3</v>
      </c>
      <c r="B208" s="61">
        <v>1</v>
      </c>
      <c r="C208" s="61">
        <v>2</v>
      </c>
      <c r="D208" s="61">
        <v>1</v>
      </c>
      <c r="E208" s="61"/>
      <c r="F208" s="63"/>
      <c r="G208" s="70" t="s">
        <v>146</v>
      </c>
      <c r="H208" s="90">
        <v>177</v>
      </c>
      <c r="I208" s="122">
        <f t="shared" si="20"/>
        <v>0</v>
      </c>
      <c r="J208" s="127">
        <f t="shared" si="20"/>
        <v>0</v>
      </c>
      <c r="K208" s="116">
        <f t="shared" si="20"/>
        <v>0</v>
      </c>
      <c r="L208" s="115">
        <f t="shared" si="20"/>
        <v>0</v>
      </c>
      <c r="M208"/>
    </row>
    <row r="209" spans="1:15" ht="25.5" hidden="1" customHeight="1">
      <c r="A209" s="57">
        <v>3</v>
      </c>
      <c r="B209" s="55">
        <v>1</v>
      </c>
      <c r="C209" s="55">
        <v>2</v>
      </c>
      <c r="D209" s="55">
        <v>1</v>
      </c>
      <c r="E209" s="55">
        <v>1</v>
      </c>
      <c r="F209" s="58"/>
      <c r="G209" s="70" t="s">
        <v>146</v>
      </c>
      <c r="H209" s="90">
        <v>178</v>
      </c>
      <c r="I209" s="115">
        <f>SUM(I210:I213)</f>
        <v>0</v>
      </c>
      <c r="J209" s="128">
        <f>SUM(J210:J213)</f>
        <v>0</v>
      </c>
      <c r="K209" s="123">
        <f>SUM(K210:K213)</f>
        <v>0</v>
      </c>
      <c r="L209" s="122">
        <f>SUM(L210:L213)</f>
        <v>0</v>
      </c>
      <c r="M209"/>
    </row>
    <row r="210" spans="1:15" ht="38.25" hidden="1" customHeight="1">
      <c r="A210" s="60">
        <v>3</v>
      </c>
      <c r="B210" s="61">
        <v>1</v>
      </c>
      <c r="C210" s="61">
        <v>2</v>
      </c>
      <c r="D210" s="61">
        <v>1</v>
      </c>
      <c r="E210" s="61">
        <v>1</v>
      </c>
      <c r="F210" s="63">
        <v>2</v>
      </c>
      <c r="G210" s="62" t="s">
        <v>147</v>
      </c>
      <c r="H210" s="90">
        <v>179</v>
      </c>
      <c r="I210" s="121">
        <v>0</v>
      </c>
      <c r="J210" s="121">
        <v>0</v>
      </c>
      <c r="K210" s="121">
        <v>0</v>
      </c>
      <c r="L210" s="121">
        <v>0</v>
      </c>
      <c r="M210"/>
    </row>
    <row r="211" spans="1:15" hidden="1">
      <c r="A211" s="60">
        <v>3</v>
      </c>
      <c r="B211" s="61">
        <v>1</v>
      </c>
      <c r="C211" s="61">
        <v>2</v>
      </c>
      <c r="D211" s="60">
        <v>1</v>
      </c>
      <c r="E211" s="61">
        <v>1</v>
      </c>
      <c r="F211" s="63">
        <v>3</v>
      </c>
      <c r="G211" s="62" t="s">
        <v>148</v>
      </c>
      <c r="H211" s="90">
        <v>180</v>
      </c>
      <c r="I211" s="121">
        <v>0</v>
      </c>
      <c r="J211" s="121">
        <v>0</v>
      </c>
      <c r="K211" s="121">
        <v>0</v>
      </c>
      <c r="L211" s="121">
        <v>0</v>
      </c>
    </row>
    <row r="212" spans="1:15" ht="25.5" hidden="1" customHeight="1">
      <c r="A212" s="60">
        <v>3</v>
      </c>
      <c r="B212" s="61">
        <v>1</v>
      </c>
      <c r="C212" s="61">
        <v>2</v>
      </c>
      <c r="D212" s="60">
        <v>1</v>
      </c>
      <c r="E212" s="61">
        <v>1</v>
      </c>
      <c r="F212" s="63">
        <v>4</v>
      </c>
      <c r="G212" s="62" t="s">
        <v>149</v>
      </c>
      <c r="H212" s="90">
        <v>181</v>
      </c>
      <c r="I212" s="121">
        <v>0</v>
      </c>
      <c r="J212" s="121">
        <v>0</v>
      </c>
      <c r="K212" s="121">
        <v>0</v>
      </c>
      <c r="L212" s="121">
        <v>0</v>
      </c>
      <c r="M212"/>
    </row>
    <row r="213" spans="1:15" hidden="1">
      <c r="A213" s="68">
        <v>3</v>
      </c>
      <c r="B213" s="75">
        <v>1</v>
      </c>
      <c r="C213" s="75">
        <v>2</v>
      </c>
      <c r="D213" s="74">
        <v>1</v>
      </c>
      <c r="E213" s="75">
        <v>1</v>
      </c>
      <c r="F213" s="76">
        <v>5</v>
      </c>
      <c r="G213" s="77" t="s">
        <v>150</v>
      </c>
      <c r="H213" s="90">
        <v>182</v>
      </c>
      <c r="I213" s="121">
        <v>0</v>
      </c>
      <c r="J213" s="121">
        <v>0</v>
      </c>
      <c r="K213" s="121">
        <v>0</v>
      </c>
      <c r="L213" s="139">
        <v>0</v>
      </c>
    </row>
    <row r="214" spans="1:15" hidden="1">
      <c r="A214" s="60">
        <v>3</v>
      </c>
      <c r="B214" s="61">
        <v>1</v>
      </c>
      <c r="C214" s="61">
        <v>3</v>
      </c>
      <c r="D214" s="60"/>
      <c r="E214" s="61"/>
      <c r="F214" s="63"/>
      <c r="G214" s="62" t="s">
        <v>151</v>
      </c>
      <c r="H214" s="90">
        <v>183</v>
      </c>
      <c r="I214" s="115">
        <f>SUM(I215+I218)</f>
        <v>0</v>
      </c>
      <c r="J214" s="127">
        <f>SUM(J215+J218)</f>
        <v>0</v>
      </c>
      <c r="K214" s="116">
        <f>SUM(K215+K218)</f>
        <v>0</v>
      </c>
      <c r="L214" s="115">
        <f>SUM(L215+L218)</f>
        <v>0</v>
      </c>
    </row>
    <row r="215" spans="1:15" ht="25.5" hidden="1" customHeight="1">
      <c r="A215" s="57">
        <v>3</v>
      </c>
      <c r="B215" s="55">
        <v>1</v>
      </c>
      <c r="C215" s="55">
        <v>3</v>
      </c>
      <c r="D215" s="57">
        <v>1</v>
      </c>
      <c r="E215" s="60"/>
      <c r="F215" s="58"/>
      <c r="G215" s="56" t="s">
        <v>152</v>
      </c>
      <c r="H215" s="90">
        <v>184</v>
      </c>
      <c r="I215" s="122">
        <f t="shared" ref="I215:L216" si="21">I216</f>
        <v>0</v>
      </c>
      <c r="J215" s="128">
        <f t="shared" si="21"/>
        <v>0</v>
      </c>
      <c r="K215" s="123">
        <f t="shared" si="21"/>
        <v>0</v>
      </c>
      <c r="L215" s="122">
        <f t="shared" si="21"/>
        <v>0</v>
      </c>
      <c r="M215"/>
    </row>
    <row r="216" spans="1:15" ht="25.5" hidden="1" customHeight="1">
      <c r="A216" s="60">
        <v>3</v>
      </c>
      <c r="B216" s="61">
        <v>1</v>
      </c>
      <c r="C216" s="61">
        <v>3</v>
      </c>
      <c r="D216" s="60">
        <v>1</v>
      </c>
      <c r="E216" s="60">
        <v>1</v>
      </c>
      <c r="F216" s="63"/>
      <c r="G216" s="56" t="s">
        <v>152</v>
      </c>
      <c r="H216" s="90">
        <v>185</v>
      </c>
      <c r="I216" s="115">
        <f t="shared" si="21"/>
        <v>0</v>
      </c>
      <c r="J216" s="127">
        <f t="shared" si="21"/>
        <v>0</v>
      </c>
      <c r="K216" s="116">
        <f t="shared" si="21"/>
        <v>0</v>
      </c>
      <c r="L216" s="115">
        <f t="shared" si="21"/>
        <v>0</v>
      </c>
      <c r="M216"/>
    </row>
    <row r="217" spans="1:15" ht="25.5" hidden="1" customHeight="1">
      <c r="A217" s="60">
        <v>3</v>
      </c>
      <c r="B217" s="62">
        <v>1</v>
      </c>
      <c r="C217" s="60">
        <v>3</v>
      </c>
      <c r="D217" s="61">
        <v>1</v>
      </c>
      <c r="E217" s="61">
        <v>1</v>
      </c>
      <c r="F217" s="63">
        <v>1</v>
      </c>
      <c r="G217" s="56" t="s">
        <v>152</v>
      </c>
      <c r="H217" s="90">
        <v>186</v>
      </c>
      <c r="I217" s="139">
        <v>0</v>
      </c>
      <c r="J217" s="139">
        <v>0</v>
      </c>
      <c r="K217" s="139">
        <v>0</v>
      </c>
      <c r="L217" s="139">
        <v>0</v>
      </c>
      <c r="M217"/>
    </row>
    <row r="218" spans="1:15" hidden="1">
      <c r="A218" s="60">
        <v>3</v>
      </c>
      <c r="B218" s="62">
        <v>1</v>
      </c>
      <c r="C218" s="60">
        <v>3</v>
      </c>
      <c r="D218" s="61">
        <v>2</v>
      </c>
      <c r="E218" s="61"/>
      <c r="F218" s="63"/>
      <c r="G218" s="62" t="s">
        <v>153</v>
      </c>
      <c r="H218" s="90">
        <v>187</v>
      </c>
      <c r="I218" s="115">
        <f>I219</f>
        <v>0</v>
      </c>
      <c r="J218" s="127">
        <f>J219</f>
        <v>0</v>
      </c>
      <c r="K218" s="116">
        <f>K219</f>
        <v>0</v>
      </c>
      <c r="L218" s="115">
        <f>L219</f>
        <v>0</v>
      </c>
    </row>
    <row r="219" spans="1:15" hidden="1">
      <c r="A219" s="57">
        <v>3</v>
      </c>
      <c r="B219" s="56">
        <v>1</v>
      </c>
      <c r="C219" s="57">
        <v>3</v>
      </c>
      <c r="D219" s="55">
        <v>2</v>
      </c>
      <c r="E219" s="55">
        <v>1</v>
      </c>
      <c r="F219" s="58"/>
      <c r="G219" s="62" t="s">
        <v>153</v>
      </c>
      <c r="H219" s="90">
        <v>188</v>
      </c>
      <c r="I219" s="115">
        <f>SUM(I220:I225)</f>
        <v>0</v>
      </c>
      <c r="J219" s="115">
        <f>SUM(J220:J225)</f>
        <v>0</v>
      </c>
      <c r="K219" s="115">
        <f>SUM(K220:K225)</f>
        <v>0</v>
      </c>
      <c r="L219" s="115">
        <f>SUM(L220:L225)</f>
        <v>0</v>
      </c>
      <c r="M219" s="97"/>
      <c r="N219" s="97"/>
      <c r="O219" s="97"/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>
        <v>1</v>
      </c>
      <c r="F220" s="63">
        <v>1</v>
      </c>
      <c r="G220" s="62" t="s">
        <v>154</v>
      </c>
      <c r="H220" s="90">
        <v>189</v>
      </c>
      <c r="I220" s="121">
        <v>0</v>
      </c>
      <c r="J220" s="121">
        <v>0</v>
      </c>
      <c r="K220" s="121">
        <v>0</v>
      </c>
      <c r="L220" s="139">
        <v>0</v>
      </c>
    </row>
    <row r="221" spans="1:15" ht="25.5" hidden="1" customHeight="1">
      <c r="A221" s="60">
        <v>3</v>
      </c>
      <c r="B221" s="62">
        <v>1</v>
      </c>
      <c r="C221" s="60">
        <v>3</v>
      </c>
      <c r="D221" s="61">
        <v>2</v>
      </c>
      <c r="E221" s="61">
        <v>1</v>
      </c>
      <c r="F221" s="63">
        <v>2</v>
      </c>
      <c r="G221" s="62" t="s">
        <v>155</v>
      </c>
      <c r="H221" s="90">
        <v>190</v>
      </c>
      <c r="I221" s="121">
        <v>0</v>
      </c>
      <c r="J221" s="121">
        <v>0</v>
      </c>
      <c r="K221" s="121">
        <v>0</v>
      </c>
      <c r="L221" s="121">
        <v>0</v>
      </c>
      <c r="M221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3</v>
      </c>
      <c r="G222" s="62" t="s">
        <v>156</v>
      </c>
      <c r="H222" s="90">
        <v>191</v>
      </c>
      <c r="I222" s="121">
        <v>0</v>
      </c>
      <c r="J222" s="121">
        <v>0</v>
      </c>
      <c r="K222" s="121">
        <v>0</v>
      </c>
      <c r="L222" s="121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4</v>
      </c>
      <c r="G223" s="62" t="s">
        <v>157</v>
      </c>
      <c r="H223" s="90">
        <v>192</v>
      </c>
      <c r="I223" s="121">
        <v>0</v>
      </c>
      <c r="J223" s="121">
        <v>0</v>
      </c>
      <c r="K223" s="121">
        <v>0</v>
      </c>
      <c r="L223" s="139">
        <v>0</v>
      </c>
      <c r="M223"/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5</v>
      </c>
      <c r="G224" s="56" t="s">
        <v>158</v>
      </c>
      <c r="H224" s="90">
        <v>193</v>
      </c>
      <c r="I224" s="121">
        <v>0</v>
      </c>
      <c r="J224" s="121">
        <v>0</v>
      </c>
      <c r="K224" s="121">
        <v>0</v>
      </c>
      <c r="L224" s="121">
        <v>0</v>
      </c>
    </row>
    <row r="225" spans="1:13" hidden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6</v>
      </c>
      <c r="G225" s="56" t="s">
        <v>153</v>
      </c>
      <c r="H225" s="90">
        <v>194</v>
      </c>
      <c r="I225" s="121">
        <v>0</v>
      </c>
      <c r="J225" s="121">
        <v>0</v>
      </c>
      <c r="K225" s="121">
        <v>0</v>
      </c>
      <c r="L225" s="139">
        <v>0</v>
      </c>
    </row>
    <row r="226" spans="1:13" ht="25.5" hidden="1" customHeight="1">
      <c r="A226" s="57">
        <v>3</v>
      </c>
      <c r="B226" s="55">
        <v>1</v>
      </c>
      <c r="C226" s="55">
        <v>4</v>
      </c>
      <c r="D226" s="55"/>
      <c r="E226" s="55"/>
      <c r="F226" s="58"/>
      <c r="G226" s="56" t="s">
        <v>159</v>
      </c>
      <c r="H226" s="90">
        <v>195</v>
      </c>
      <c r="I226" s="122">
        <f t="shared" ref="I226:L228" si="22">I227</f>
        <v>0</v>
      </c>
      <c r="J226" s="128">
        <f t="shared" si="22"/>
        <v>0</v>
      </c>
      <c r="K226" s="123">
        <f t="shared" si="22"/>
        <v>0</v>
      </c>
      <c r="L226" s="123">
        <f t="shared" si="22"/>
        <v>0</v>
      </c>
      <c r="M226"/>
    </row>
    <row r="227" spans="1:13" ht="25.5" hidden="1" customHeight="1">
      <c r="A227" s="68">
        <v>3</v>
      </c>
      <c r="B227" s="75">
        <v>1</v>
      </c>
      <c r="C227" s="75">
        <v>4</v>
      </c>
      <c r="D227" s="75">
        <v>1</v>
      </c>
      <c r="E227" s="75"/>
      <c r="F227" s="76"/>
      <c r="G227" s="56" t="s">
        <v>159</v>
      </c>
      <c r="H227" s="90">
        <v>196</v>
      </c>
      <c r="I227" s="124">
        <f t="shared" si="22"/>
        <v>0</v>
      </c>
      <c r="J227" s="133">
        <f t="shared" si="22"/>
        <v>0</v>
      </c>
      <c r="K227" s="125">
        <f t="shared" si="22"/>
        <v>0</v>
      </c>
      <c r="L227" s="125">
        <f t="shared" si="22"/>
        <v>0</v>
      </c>
      <c r="M227"/>
    </row>
    <row r="228" spans="1:13" ht="25.5" hidden="1" customHeight="1">
      <c r="A228" s="60">
        <v>3</v>
      </c>
      <c r="B228" s="61">
        <v>1</v>
      </c>
      <c r="C228" s="61">
        <v>4</v>
      </c>
      <c r="D228" s="61">
        <v>1</v>
      </c>
      <c r="E228" s="61">
        <v>1</v>
      </c>
      <c r="F228" s="63"/>
      <c r="G228" s="56" t="s">
        <v>160</v>
      </c>
      <c r="H228" s="90">
        <v>197</v>
      </c>
      <c r="I228" s="115">
        <f t="shared" si="22"/>
        <v>0</v>
      </c>
      <c r="J228" s="127">
        <f t="shared" si="22"/>
        <v>0</v>
      </c>
      <c r="K228" s="116">
        <f t="shared" si="22"/>
        <v>0</v>
      </c>
      <c r="L228" s="116">
        <f t="shared" si="22"/>
        <v>0</v>
      </c>
      <c r="M228"/>
    </row>
    <row r="229" spans="1:13" ht="25.5" hidden="1" customHeight="1">
      <c r="A229" s="64">
        <v>3</v>
      </c>
      <c r="B229" s="60">
        <v>1</v>
      </c>
      <c r="C229" s="61">
        <v>4</v>
      </c>
      <c r="D229" s="61">
        <v>1</v>
      </c>
      <c r="E229" s="61">
        <v>1</v>
      </c>
      <c r="F229" s="63">
        <v>1</v>
      </c>
      <c r="G229" s="56" t="s">
        <v>160</v>
      </c>
      <c r="H229" s="90">
        <v>198</v>
      </c>
      <c r="I229" s="121">
        <v>0</v>
      </c>
      <c r="J229" s="121">
        <v>0</v>
      </c>
      <c r="K229" s="121">
        <v>0</v>
      </c>
      <c r="L229" s="121">
        <v>0</v>
      </c>
      <c r="M229"/>
    </row>
    <row r="230" spans="1:13" ht="25.5" hidden="1" customHeight="1">
      <c r="A230" s="64">
        <v>3</v>
      </c>
      <c r="B230" s="61">
        <v>1</v>
      </c>
      <c r="C230" s="61">
        <v>5</v>
      </c>
      <c r="D230" s="61"/>
      <c r="E230" s="61"/>
      <c r="F230" s="63"/>
      <c r="G230" s="62" t="s">
        <v>161</v>
      </c>
      <c r="H230" s="90">
        <v>199</v>
      </c>
      <c r="I230" s="115">
        <f t="shared" ref="I230:L231" si="23">I231</f>
        <v>0</v>
      </c>
      <c r="J230" s="115">
        <f t="shared" si="23"/>
        <v>0</v>
      </c>
      <c r="K230" s="115">
        <f t="shared" si="23"/>
        <v>0</v>
      </c>
      <c r="L230" s="115">
        <f t="shared" si="23"/>
        <v>0</v>
      </c>
      <c r="M230"/>
    </row>
    <row r="231" spans="1:13" ht="25.5" hidden="1" customHeight="1">
      <c r="A231" s="64">
        <v>3</v>
      </c>
      <c r="B231" s="61">
        <v>1</v>
      </c>
      <c r="C231" s="61">
        <v>5</v>
      </c>
      <c r="D231" s="61">
        <v>1</v>
      </c>
      <c r="E231" s="61"/>
      <c r="F231" s="63"/>
      <c r="G231" s="62" t="s">
        <v>161</v>
      </c>
      <c r="H231" s="90">
        <v>200</v>
      </c>
      <c r="I231" s="115">
        <f t="shared" si="23"/>
        <v>0</v>
      </c>
      <c r="J231" s="115">
        <f t="shared" si="23"/>
        <v>0</v>
      </c>
      <c r="K231" s="115">
        <f t="shared" si="23"/>
        <v>0</v>
      </c>
      <c r="L231" s="115">
        <f t="shared" si="23"/>
        <v>0</v>
      </c>
      <c r="M231"/>
    </row>
    <row r="232" spans="1:13" ht="25.5" hidden="1" customHeight="1">
      <c r="A232" s="64">
        <v>3</v>
      </c>
      <c r="B232" s="61">
        <v>1</v>
      </c>
      <c r="C232" s="61">
        <v>5</v>
      </c>
      <c r="D232" s="61">
        <v>1</v>
      </c>
      <c r="E232" s="61">
        <v>1</v>
      </c>
      <c r="F232" s="63"/>
      <c r="G232" s="62" t="s">
        <v>161</v>
      </c>
      <c r="H232" s="90">
        <v>201</v>
      </c>
      <c r="I232" s="115">
        <f>SUM(I233:I235)</f>
        <v>0</v>
      </c>
      <c r="J232" s="115">
        <f>SUM(J233:J235)</f>
        <v>0</v>
      </c>
      <c r="K232" s="115">
        <f>SUM(K233:K235)</f>
        <v>0</v>
      </c>
      <c r="L232" s="115">
        <f>SUM(L233:L235)</f>
        <v>0</v>
      </c>
      <c r="M232"/>
    </row>
    <row r="233" spans="1:13" hidden="1">
      <c r="A233" s="64">
        <v>3</v>
      </c>
      <c r="B233" s="61">
        <v>1</v>
      </c>
      <c r="C233" s="61">
        <v>5</v>
      </c>
      <c r="D233" s="61">
        <v>1</v>
      </c>
      <c r="E233" s="61">
        <v>1</v>
      </c>
      <c r="F233" s="63">
        <v>1</v>
      </c>
      <c r="G233" s="94" t="s">
        <v>162</v>
      </c>
      <c r="H233" s="90">
        <v>202</v>
      </c>
      <c r="I233" s="121">
        <v>0</v>
      </c>
      <c r="J233" s="121">
        <v>0</v>
      </c>
      <c r="K233" s="121">
        <v>0</v>
      </c>
      <c r="L233" s="121">
        <v>0</v>
      </c>
    </row>
    <row r="234" spans="1:13" hidden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>
        <v>2</v>
      </c>
      <c r="G234" s="94" t="s">
        <v>163</v>
      </c>
      <c r="H234" s="90">
        <v>203</v>
      </c>
      <c r="I234" s="121">
        <v>0</v>
      </c>
      <c r="J234" s="121">
        <v>0</v>
      </c>
      <c r="K234" s="121">
        <v>0</v>
      </c>
      <c r="L234" s="121">
        <v>0</v>
      </c>
    </row>
    <row r="235" spans="1:13" ht="25.5" hidden="1" customHeight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3</v>
      </c>
      <c r="G235" s="94" t="s">
        <v>164</v>
      </c>
      <c r="H235" s="90">
        <v>204</v>
      </c>
      <c r="I235" s="121">
        <v>0</v>
      </c>
      <c r="J235" s="121">
        <v>0</v>
      </c>
      <c r="K235" s="121">
        <v>0</v>
      </c>
      <c r="L235" s="121">
        <v>0</v>
      </c>
      <c r="M235"/>
    </row>
    <row r="236" spans="1:13" ht="38.25" hidden="1" customHeight="1">
      <c r="A236" s="49">
        <v>3</v>
      </c>
      <c r="B236" s="50">
        <v>2</v>
      </c>
      <c r="C236" s="50"/>
      <c r="D236" s="50"/>
      <c r="E236" s="50"/>
      <c r="F236" s="52"/>
      <c r="G236" s="51" t="s">
        <v>165</v>
      </c>
      <c r="H236" s="90">
        <v>205</v>
      </c>
      <c r="I236" s="115">
        <f>SUM(I237+I269)</f>
        <v>0</v>
      </c>
      <c r="J236" s="127">
        <f>SUM(J237+J269)</f>
        <v>0</v>
      </c>
      <c r="K236" s="116">
        <f>SUM(K237+K269)</f>
        <v>0</v>
      </c>
      <c r="L236" s="116">
        <f>SUM(L237+L269)</f>
        <v>0</v>
      </c>
      <c r="M236"/>
    </row>
    <row r="237" spans="1:13" ht="38.25" hidden="1" customHeight="1">
      <c r="A237" s="68">
        <v>3</v>
      </c>
      <c r="B237" s="74">
        <v>2</v>
      </c>
      <c r="C237" s="75">
        <v>1</v>
      </c>
      <c r="D237" s="75"/>
      <c r="E237" s="75"/>
      <c r="F237" s="76"/>
      <c r="G237" s="77" t="s">
        <v>166</v>
      </c>
      <c r="H237" s="90">
        <v>206</v>
      </c>
      <c r="I237" s="124">
        <f>SUM(I238+I247+I251+I255+I259+I262+I265)</f>
        <v>0</v>
      </c>
      <c r="J237" s="133">
        <f>SUM(J238+J247+J251+J255+J259+J262+J265)</f>
        <v>0</v>
      </c>
      <c r="K237" s="125">
        <f>SUM(K238+K247+K251+K255+K259+K262+K265)</f>
        <v>0</v>
      </c>
      <c r="L237" s="125">
        <f>SUM(L238+L247+L251+L255+L259+L262+L265)</f>
        <v>0</v>
      </c>
      <c r="M237"/>
    </row>
    <row r="238" spans="1:13" hidden="1">
      <c r="A238" s="60">
        <v>3</v>
      </c>
      <c r="B238" s="61">
        <v>2</v>
      </c>
      <c r="C238" s="61">
        <v>1</v>
      </c>
      <c r="D238" s="61">
        <v>1</v>
      </c>
      <c r="E238" s="61"/>
      <c r="F238" s="63"/>
      <c r="G238" s="62" t="s">
        <v>167</v>
      </c>
      <c r="H238" s="90">
        <v>207</v>
      </c>
      <c r="I238" s="124">
        <f>I239</f>
        <v>0</v>
      </c>
      <c r="J238" s="124">
        <f>J239</f>
        <v>0</v>
      </c>
      <c r="K238" s="124">
        <f>K239</f>
        <v>0</v>
      </c>
      <c r="L238" s="124">
        <f>L239</f>
        <v>0</v>
      </c>
    </row>
    <row r="239" spans="1:13" hidden="1">
      <c r="A239" s="60">
        <v>3</v>
      </c>
      <c r="B239" s="60">
        <v>2</v>
      </c>
      <c r="C239" s="61">
        <v>1</v>
      </c>
      <c r="D239" s="61">
        <v>1</v>
      </c>
      <c r="E239" s="61">
        <v>1</v>
      </c>
      <c r="F239" s="63"/>
      <c r="G239" s="62" t="s">
        <v>168</v>
      </c>
      <c r="H239" s="90">
        <v>208</v>
      </c>
      <c r="I239" s="115">
        <f>SUM(I240:I240)</f>
        <v>0</v>
      </c>
      <c r="J239" s="127">
        <f>SUM(J240:J240)</f>
        <v>0</v>
      </c>
      <c r="K239" s="116">
        <f>SUM(K240:K240)</f>
        <v>0</v>
      </c>
      <c r="L239" s="116">
        <f>SUM(L240:L240)</f>
        <v>0</v>
      </c>
    </row>
    <row r="240" spans="1:13" hidden="1">
      <c r="A240" s="68">
        <v>3</v>
      </c>
      <c r="B240" s="68">
        <v>2</v>
      </c>
      <c r="C240" s="75">
        <v>1</v>
      </c>
      <c r="D240" s="75">
        <v>1</v>
      </c>
      <c r="E240" s="75">
        <v>1</v>
      </c>
      <c r="F240" s="76">
        <v>1</v>
      </c>
      <c r="G240" s="77" t="s">
        <v>168</v>
      </c>
      <c r="H240" s="90">
        <v>209</v>
      </c>
      <c r="I240" s="121">
        <v>0</v>
      </c>
      <c r="J240" s="121">
        <v>0</v>
      </c>
      <c r="K240" s="121">
        <v>0</v>
      </c>
      <c r="L240" s="121">
        <v>0</v>
      </c>
    </row>
    <row r="241" spans="1:13" hidden="1">
      <c r="A241" s="68">
        <v>3</v>
      </c>
      <c r="B241" s="75">
        <v>2</v>
      </c>
      <c r="C241" s="75">
        <v>1</v>
      </c>
      <c r="D241" s="75">
        <v>1</v>
      </c>
      <c r="E241" s="75">
        <v>2</v>
      </c>
      <c r="F241" s="76"/>
      <c r="G241" s="77" t="s">
        <v>169</v>
      </c>
      <c r="H241" s="90">
        <v>210</v>
      </c>
      <c r="I241" s="115">
        <f>SUM(I242:I243)</f>
        <v>0</v>
      </c>
      <c r="J241" s="115">
        <f>SUM(J242:J243)</f>
        <v>0</v>
      </c>
      <c r="K241" s="115">
        <f>SUM(K242:K243)</f>
        <v>0</v>
      </c>
      <c r="L241" s="115">
        <f>SUM(L242:L243)</f>
        <v>0</v>
      </c>
    </row>
    <row r="242" spans="1:13" hidden="1">
      <c r="A242" s="68">
        <v>3</v>
      </c>
      <c r="B242" s="75">
        <v>2</v>
      </c>
      <c r="C242" s="75">
        <v>1</v>
      </c>
      <c r="D242" s="75">
        <v>1</v>
      </c>
      <c r="E242" s="75">
        <v>2</v>
      </c>
      <c r="F242" s="76">
        <v>1</v>
      </c>
      <c r="G242" s="77" t="s">
        <v>170</v>
      </c>
      <c r="H242" s="90">
        <v>211</v>
      </c>
      <c r="I242" s="121">
        <v>0</v>
      </c>
      <c r="J242" s="121">
        <v>0</v>
      </c>
      <c r="K242" s="121">
        <v>0</v>
      </c>
      <c r="L242" s="121">
        <v>0</v>
      </c>
    </row>
    <row r="243" spans="1:13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>
        <v>2</v>
      </c>
      <c r="G243" s="77" t="s">
        <v>171</v>
      </c>
      <c r="H243" s="90">
        <v>212</v>
      </c>
      <c r="I243" s="121">
        <v>0</v>
      </c>
      <c r="J243" s="121">
        <v>0</v>
      </c>
      <c r="K243" s="121">
        <v>0</v>
      </c>
      <c r="L243" s="121">
        <v>0</v>
      </c>
    </row>
    <row r="244" spans="1:13" hidden="1">
      <c r="A244" s="68">
        <v>3</v>
      </c>
      <c r="B244" s="75">
        <v>2</v>
      </c>
      <c r="C244" s="75">
        <v>1</v>
      </c>
      <c r="D244" s="75">
        <v>1</v>
      </c>
      <c r="E244" s="75">
        <v>3</v>
      </c>
      <c r="F244" s="98"/>
      <c r="G244" s="77" t="s">
        <v>172</v>
      </c>
      <c r="H244" s="90">
        <v>213</v>
      </c>
      <c r="I244" s="115">
        <f>SUM(I245:I246)</f>
        <v>0</v>
      </c>
      <c r="J244" s="115">
        <f>SUM(J245:J246)</f>
        <v>0</v>
      </c>
      <c r="K244" s="115">
        <f>SUM(K245:K246)</f>
        <v>0</v>
      </c>
      <c r="L244" s="115">
        <f>SUM(L245:L246)</f>
        <v>0</v>
      </c>
    </row>
    <row r="245" spans="1:13" hidden="1">
      <c r="A245" s="68">
        <v>3</v>
      </c>
      <c r="B245" s="75">
        <v>2</v>
      </c>
      <c r="C245" s="75">
        <v>1</v>
      </c>
      <c r="D245" s="75">
        <v>1</v>
      </c>
      <c r="E245" s="75">
        <v>3</v>
      </c>
      <c r="F245" s="76">
        <v>1</v>
      </c>
      <c r="G245" s="77" t="s">
        <v>173</v>
      </c>
      <c r="H245" s="90">
        <v>214</v>
      </c>
      <c r="I245" s="121">
        <v>0</v>
      </c>
      <c r="J245" s="121">
        <v>0</v>
      </c>
      <c r="K245" s="121">
        <v>0</v>
      </c>
      <c r="L245" s="121">
        <v>0</v>
      </c>
    </row>
    <row r="246" spans="1:13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76">
        <v>2</v>
      </c>
      <c r="G246" s="77" t="s">
        <v>174</v>
      </c>
      <c r="H246" s="90">
        <v>215</v>
      </c>
      <c r="I246" s="121">
        <v>0</v>
      </c>
      <c r="J246" s="121">
        <v>0</v>
      </c>
      <c r="K246" s="121">
        <v>0</v>
      </c>
      <c r="L246" s="121">
        <v>0</v>
      </c>
    </row>
    <row r="247" spans="1:13" hidden="1">
      <c r="A247" s="60">
        <v>3</v>
      </c>
      <c r="B247" s="61">
        <v>2</v>
      </c>
      <c r="C247" s="61">
        <v>1</v>
      </c>
      <c r="D247" s="61">
        <v>2</v>
      </c>
      <c r="E247" s="61"/>
      <c r="F247" s="63"/>
      <c r="G247" s="62" t="s">
        <v>175</v>
      </c>
      <c r="H247" s="90">
        <v>216</v>
      </c>
      <c r="I247" s="115">
        <f>I248</f>
        <v>0</v>
      </c>
      <c r="J247" s="115">
        <f>J248</f>
        <v>0</v>
      </c>
      <c r="K247" s="115">
        <f>K248</f>
        <v>0</v>
      </c>
      <c r="L247" s="115">
        <f>L248</f>
        <v>0</v>
      </c>
    </row>
    <row r="248" spans="1:13" hidden="1">
      <c r="A248" s="60">
        <v>3</v>
      </c>
      <c r="B248" s="61">
        <v>2</v>
      </c>
      <c r="C248" s="61">
        <v>1</v>
      </c>
      <c r="D248" s="61">
        <v>2</v>
      </c>
      <c r="E248" s="61">
        <v>1</v>
      </c>
      <c r="F248" s="63"/>
      <c r="G248" s="62" t="s">
        <v>175</v>
      </c>
      <c r="H248" s="90">
        <v>217</v>
      </c>
      <c r="I248" s="115">
        <f>SUM(I249:I250)</f>
        <v>0</v>
      </c>
      <c r="J248" s="127">
        <f>SUM(J249:J250)</f>
        <v>0</v>
      </c>
      <c r="K248" s="116">
        <f>SUM(K249:K250)</f>
        <v>0</v>
      </c>
      <c r="L248" s="116">
        <f>SUM(L249:L250)</f>
        <v>0</v>
      </c>
    </row>
    <row r="249" spans="1:13" ht="25.5" hidden="1" customHeight="1">
      <c r="A249" s="68">
        <v>3</v>
      </c>
      <c r="B249" s="74">
        <v>2</v>
      </c>
      <c r="C249" s="75">
        <v>1</v>
      </c>
      <c r="D249" s="75">
        <v>2</v>
      </c>
      <c r="E249" s="75">
        <v>1</v>
      </c>
      <c r="F249" s="76">
        <v>1</v>
      </c>
      <c r="G249" s="77" t="s">
        <v>176</v>
      </c>
      <c r="H249" s="90">
        <v>218</v>
      </c>
      <c r="I249" s="121">
        <v>0</v>
      </c>
      <c r="J249" s="121">
        <v>0</v>
      </c>
      <c r="K249" s="121">
        <v>0</v>
      </c>
      <c r="L249" s="121">
        <v>0</v>
      </c>
      <c r="M249"/>
    </row>
    <row r="250" spans="1:13" ht="25.5" hidden="1" customHeight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>
        <v>2</v>
      </c>
      <c r="G250" s="62" t="s">
        <v>177</v>
      </c>
      <c r="H250" s="90">
        <v>219</v>
      </c>
      <c r="I250" s="121">
        <v>0</v>
      </c>
      <c r="J250" s="121">
        <v>0</v>
      </c>
      <c r="K250" s="121">
        <v>0</v>
      </c>
      <c r="L250" s="121">
        <v>0</v>
      </c>
      <c r="M250"/>
    </row>
    <row r="251" spans="1:13" ht="25.5" hidden="1" customHeight="1">
      <c r="A251" s="57">
        <v>3</v>
      </c>
      <c r="B251" s="55">
        <v>2</v>
      </c>
      <c r="C251" s="55">
        <v>1</v>
      </c>
      <c r="D251" s="55">
        <v>3</v>
      </c>
      <c r="E251" s="55"/>
      <c r="F251" s="58"/>
      <c r="G251" s="56" t="s">
        <v>178</v>
      </c>
      <c r="H251" s="90">
        <v>220</v>
      </c>
      <c r="I251" s="122">
        <f>I252</f>
        <v>0</v>
      </c>
      <c r="J251" s="128">
        <f>J252</f>
        <v>0</v>
      </c>
      <c r="K251" s="123">
        <f>K252</f>
        <v>0</v>
      </c>
      <c r="L251" s="123">
        <f>L252</f>
        <v>0</v>
      </c>
      <c r="M251"/>
    </row>
    <row r="252" spans="1:13" ht="25.5" hidden="1" customHeight="1">
      <c r="A252" s="60">
        <v>3</v>
      </c>
      <c r="B252" s="61">
        <v>2</v>
      </c>
      <c r="C252" s="61">
        <v>1</v>
      </c>
      <c r="D252" s="61">
        <v>3</v>
      </c>
      <c r="E252" s="61">
        <v>1</v>
      </c>
      <c r="F252" s="63"/>
      <c r="G252" s="56" t="s">
        <v>178</v>
      </c>
      <c r="H252" s="90">
        <v>221</v>
      </c>
      <c r="I252" s="115">
        <f>I253+I254</f>
        <v>0</v>
      </c>
      <c r="J252" s="115">
        <f>J253+J254</f>
        <v>0</v>
      </c>
      <c r="K252" s="115">
        <f>K253+K254</f>
        <v>0</v>
      </c>
      <c r="L252" s="115">
        <f>L253+L254</f>
        <v>0</v>
      </c>
      <c r="M252"/>
    </row>
    <row r="253" spans="1:13" ht="25.5" hidden="1" customHeight="1">
      <c r="A253" s="60">
        <v>3</v>
      </c>
      <c r="B253" s="61">
        <v>2</v>
      </c>
      <c r="C253" s="61">
        <v>1</v>
      </c>
      <c r="D253" s="61">
        <v>3</v>
      </c>
      <c r="E253" s="61">
        <v>1</v>
      </c>
      <c r="F253" s="63">
        <v>1</v>
      </c>
      <c r="G253" s="62" t="s">
        <v>179</v>
      </c>
      <c r="H253" s="90">
        <v>222</v>
      </c>
      <c r="I253" s="121">
        <v>0</v>
      </c>
      <c r="J253" s="121">
        <v>0</v>
      </c>
      <c r="K253" s="121">
        <v>0</v>
      </c>
      <c r="L253" s="121">
        <v>0</v>
      </c>
      <c r="M253"/>
    </row>
    <row r="254" spans="1:13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>
        <v>2</v>
      </c>
      <c r="G254" s="62" t="s">
        <v>180</v>
      </c>
      <c r="H254" s="90">
        <v>223</v>
      </c>
      <c r="I254" s="139">
        <v>0</v>
      </c>
      <c r="J254" s="136">
        <v>0</v>
      </c>
      <c r="K254" s="139">
        <v>0</v>
      </c>
      <c r="L254" s="139">
        <v>0</v>
      </c>
      <c r="M254"/>
    </row>
    <row r="255" spans="1:13" hidden="1">
      <c r="A255" s="60">
        <v>3</v>
      </c>
      <c r="B255" s="61">
        <v>2</v>
      </c>
      <c r="C255" s="61">
        <v>1</v>
      </c>
      <c r="D255" s="61">
        <v>4</v>
      </c>
      <c r="E255" s="61"/>
      <c r="F255" s="63"/>
      <c r="G255" s="62" t="s">
        <v>181</v>
      </c>
      <c r="H255" s="90">
        <v>224</v>
      </c>
      <c r="I255" s="115">
        <f>I256</f>
        <v>0</v>
      </c>
      <c r="J255" s="116">
        <f>J256</f>
        <v>0</v>
      </c>
      <c r="K255" s="115">
        <f>K256</f>
        <v>0</v>
      </c>
      <c r="L255" s="116">
        <f>L256</f>
        <v>0</v>
      </c>
    </row>
    <row r="256" spans="1:13" hidden="1">
      <c r="A256" s="57">
        <v>3</v>
      </c>
      <c r="B256" s="55">
        <v>2</v>
      </c>
      <c r="C256" s="55">
        <v>1</v>
      </c>
      <c r="D256" s="55">
        <v>4</v>
      </c>
      <c r="E256" s="55">
        <v>1</v>
      </c>
      <c r="F256" s="58"/>
      <c r="G256" s="56" t="s">
        <v>181</v>
      </c>
      <c r="H256" s="90">
        <v>225</v>
      </c>
      <c r="I256" s="122">
        <f>SUM(I257:I258)</f>
        <v>0</v>
      </c>
      <c r="J256" s="128">
        <f>SUM(J257:J258)</f>
        <v>0</v>
      </c>
      <c r="K256" s="123">
        <f>SUM(K257:K258)</f>
        <v>0</v>
      </c>
      <c r="L256" s="123">
        <f>SUM(L257:L258)</f>
        <v>0</v>
      </c>
    </row>
    <row r="257" spans="1:13" ht="25.5" hidden="1" customHeight="1">
      <c r="A257" s="60">
        <v>3</v>
      </c>
      <c r="B257" s="61">
        <v>2</v>
      </c>
      <c r="C257" s="61">
        <v>1</v>
      </c>
      <c r="D257" s="61">
        <v>4</v>
      </c>
      <c r="E257" s="61">
        <v>1</v>
      </c>
      <c r="F257" s="63">
        <v>1</v>
      </c>
      <c r="G257" s="62" t="s">
        <v>182</v>
      </c>
      <c r="H257" s="90">
        <v>226</v>
      </c>
      <c r="I257" s="121">
        <v>0</v>
      </c>
      <c r="J257" s="121">
        <v>0</v>
      </c>
      <c r="K257" s="121">
        <v>0</v>
      </c>
      <c r="L257" s="121">
        <v>0</v>
      </c>
      <c r="M257"/>
    </row>
    <row r="258" spans="1:13" ht="25.5" hidden="1" customHeight="1">
      <c r="A258" s="60">
        <v>3</v>
      </c>
      <c r="B258" s="61">
        <v>2</v>
      </c>
      <c r="C258" s="61">
        <v>1</v>
      </c>
      <c r="D258" s="61">
        <v>4</v>
      </c>
      <c r="E258" s="61">
        <v>1</v>
      </c>
      <c r="F258" s="63">
        <v>2</v>
      </c>
      <c r="G258" s="62" t="s">
        <v>183</v>
      </c>
      <c r="H258" s="90">
        <v>227</v>
      </c>
      <c r="I258" s="121">
        <v>0</v>
      </c>
      <c r="J258" s="121">
        <v>0</v>
      </c>
      <c r="K258" s="121">
        <v>0</v>
      </c>
      <c r="L258" s="121">
        <v>0</v>
      </c>
      <c r="M258"/>
    </row>
    <row r="259" spans="1:13" hidden="1">
      <c r="A259" s="60">
        <v>3</v>
      </c>
      <c r="B259" s="61">
        <v>2</v>
      </c>
      <c r="C259" s="61">
        <v>1</v>
      </c>
      <c r="D259" s="61">
        <v>5</v>
      </c>
      <c r="E259" s="61"/>
      <c r="F259" s="63"/>
      <c r="G259" s="62" t="s">
        <v>184</v>
      </c>
      <c r="H259" s="90">
        <v>228</v>
      </c>
      <c r="I259" s="115">
        <f t="shared" ref="I259:L260" si="24">I260</f>
        <v>0</v>
      </c>
      <c r="J259" s="127">
        <f t="shared" si="24"/>
        <v>0</v>
      </c>
      <c r="K259" s="116">
        <f t="shared" si="24"/>
        <v>0</v>
      </c>
      <c r="L259" s="116">
        <f t="shared" si="24"/>
        <v>0</v>
      </c>
    </row>
    <row r="260" spans="1:13" hidden="1">
      <c r="A260" s="60">
        <v>3</v>
      </c>
      <c r="B260" s="61">
        <v>2</v>
      </c>
      <c r="C260" s="61">
        <v>1</v>
      </c>
      <c r="D260" s="61">
        <v>5</v>
      </c>
      <c r="E260" s="61">
        <v>1</v>
      </c>
      <c r="F260" s="63"/>
      <c r="G260" s="62" t="s">
        <v>184</v>
      </c>
      <c r="H260" s="90">
        <v>229</v>
      </c>
      <c r="I260" s="116">
        <f t="shared" si="24"/>
        <v>0</v>
      </c>
      <c r="J260" s="127">
        <f t="shared" si="24"/>
        <v>0</v>
      </c>
      <c r="K260" s="116">
        <f t="shared" si="24"/>
        <v>0</v>
      </c>
      <c r="L260" s="116">
        <f t="shared" si="24"/>
        <v>0</v>
      </c>
    </row>
    <row r="261" spans="1:13" hidden="1">
      <c r="A261" s="74">
        <v>3</v>
      </c>
      <c r="B261" s="75">
        <v>2</v>
      </c>
      <c r="C261" s="75">
        <v>1</v>
      </c>
      <c r="D261" s="75">
        <v>5</v>
      </c>
      <c r="E261" s="75">
        <v>1</v>
      </c>
      <c r="F261" s="76">
        <v>1</v>
      </c>
      <c r="G261" s="62" t="s">
        <v>184</v>
      </c>
      <c r="H261" s="90">
        <v>230</v>
      </c>
      <c r="I261" s="139">
        <v>0</v>
      </c>
      <c r="J261" s="139">
        <v>0</v>
      </c>
      <c r="K261" s="139">
        <v>0</v>
      </c>
      <c r="L261" s="139">
        <v>0</v>
      </c>
    </row>
    <row r="262" spans="1:13" hidden="1">
      <c r="A262" s="60">
        <v>3</v>
      </c>
      <c r="B262" s="61">
        <v>2</v>
      </c>
      <c r="C262" s="61">
        <v>1</v>
      </c>
      <c r="D262" s="61">
        <v>6</v>
      </c>
      <c r="E262" s="61"/>
      <c r="F262" s="63"/>
      <c r="G262" s="62" t="s">
        <v>185</v>
      </c>
      <c r="H262" s="90">
        <v>231</v>
      </c>
      <c r="I262" s="115">
        <f t="shared" ref="I262:L263" si="25">I263</f>
        <v>0</v>
      </c>
      <c r="J262" s="127">
        <f t="shared" si="25"/>
        <v>0</v>
      </c>
      <c r="K262" s="116">
        <f t="shared" si="25"/>
        <v>0</v>
      </c>
      <c r="L262" s="116">
        <f t="shared" si="25"/>
        <v>0</v>
      </c>
    </row>
    <row r="263" spans="1:13" hidden="1">
      <c r="A263" s="60">
        <v>3</v>
      </c>
      <c r="B263" s="60">
        <v>2</v>
      </c>
      <c r="C263" s="61">
        <v>1</v>
      </c>
      <c r="D263" s="61">
        <v>6</v>
      </c>
      <c r="E263" s="61">
        <v>1</v>
      </c>
      <c r="F263" s="63"/>
      <c r="G263" s="62" t="s">
        <v>185</v>
      </c>
      <c r="H263" s="90">
        <v>232</v>
      </c>
      <c r="I263" s="115">
        <f t="shared" si="25"/>
        <v>0</v>
      </c>
      <c r="J263" s="127">
        <f t="shared" si="25"/>
        <v>0</v>
      </c>
      <c r="K263" s="116">
        <f t="shared" si="25"/>
        <v>0</v>
      </c>
      <c r="L263" s="116">
        <f t="shared" si="25"/>
        <v>0</v>
      </c>
    </row>
    <row r="264" spans="1:13" hidden="1">
      <c r="A264" s="57">
        <v>3</v>
      </c>
      <c r="B264" s="57">
        <v>2</v>
      </c>
      <c r="C264" s="61">
        <v>1</v>
      </c>
      <c r="D264" s="61">
        <v>6</v>
      </c>
      <c r="E264" s="61">
        <v>1</v>
      </c>
      <c r="F264" s="63">
        <v>1</v>
      </c>
      <c r="G264" s="62" t="s">
        <v>185</v>
      </c>
      <c r="H264" s="90">
        <v>233</v>
      </c>
      <c r="I264" s="139">
        <v>0</v>
      </c>
      <c r="J264" s="139">
        <v>0</v>
      </c>
      <c r="K264" s="139">
        <v>0</v>
      </c>
      <c r="L264" s="139">
        <v>0</v>
      </c>
    </row>
    <row r="265" spans="1:13" hidden="1">
      <c r="A265" s="60">
        <v>3</v>
      </c>
      <c r="B265" s="60">
        <v>2</v>
      </c>
      <c r="C265" s="61">
        <v>1</v>
      </c>
      <c r="D265" s="61">
        <v>7</v>
      </c>
      <c r="E265" s="61"/>
      <c r="F265" s="63"/>
      <c r="G265" s="62" t="s">
        <v>186</v>
      </c>
      <c r="H265" s="90">
        <v>234</v>
      </c>
      <c r="I265" s="115">
        <f>I266</f>
        <v>0</v>
      </c>
      <c r="J265" s="127">
        <f>J266</f>
        <v>0</v>
      </c>
      <c r="K265" s="116">
        <f>K266</f>
        <v>0</v>
      </c>
      <c r="L265" s="116">
        <f>L266</f>
        <v>0</v>
      </c>
    </row>
    <row r="266" spans="1:13" hidden="1">
      <c r="A266" s="60">
        <v>3</v>
      </c>
      <c r="B266" s="61">
        <v>2</v>
      </c>
      <c r="C266" s="61">
        <v>1</v>
      </c>
      <c r="D266" s="61">
        <v>7</v>
      </c>
      <c r="E266" s="61">
        <v>1</v>
      </c>
      <c r="F266" s="63"/>
      <c r="G266" s="62" t="s">
        <v>186</v>
      </c>
      <c r="H266" s="90">
        <v>235</v>
      </c>
      <c r="I266" s="115">
        <f>I267+I268</f>
        <v>0</v>
      </c>
      <c r="J266" s="115">
        <f>J267+J268</f>
        <v>0</v>
      </c>
      <c r="K266" s="115">
        <f>K267+K268</f>
        <v>0</v>
      </c>
      <c r="L266" s="115">
        <f>L267+L268</f>
        <v>0</v>
      </c>
    </row>
    <row r="267" spans="1:13" ht="25.5" hidden="1" customHeight="1">
      <c r="A267" s="60">
        <v>3</v>
      </c>
      <c r="B267" s="61">
        <v>2</v>
      </c>
      <c r="C267" s="61">
        <v>1</v>
      </c>
      <c r="D267" s="61">
        <v>7</v>
      </c>
      <c r="E267" s="61">
        <v>1</v>
      </c>
      <c r="F267" s="63">
        <v>1</v>
      </c>
      <c r="G267" s="62" t="s">
        <v>187</v>
      </c>
      <c r="H267" s="90">
        <v>236</v>
      </c>
      <c r="I267" s="120">
        <v>0</v>
      </c>
      <c r="J267" s="121">
        <v>0</v>
      </c>
      <c r="K267" s="121">
        <v>0</v>
      </c>
      <c r="L267" s="121">
        <v>0</v>
      </c>
      <c r="M267"/>
    </row>
    <row r="268" spans="1:13" ht="25.5" hidden="1" customHeight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>
        <v>2</v>
      </c>
      <c r="G268" s="62" t="s">
        <v>188</v>
      </c>
      <c r="H268" s="90">
        <v>237</v>
      </c>
      <c r="I268" s="121">
        <v>0</v>
      </c>
      <c r="J268" s="121">
        <v>0</v>
      </c>
      <c r="K268" s="121">
        <v>0</v>
      </c>
      <c r="L268" s="121">
        <v>0</v>
      </c>
      <c r="M268"/>
    </row>
    <row r="269" spans="1:13" ht="38.25" hidden="1" customHeight="1">
      <c r="A269" s="60">
        <v>3</v>
      </c>
      <c r="B269" s="61">
        <v>2</v>
      </c>
      <c r="C269" s="61">
        <v>2</v>
      </c>
      <c r="D269" s="99"/>
      <c r="E269" s="99"/>
      <c r="F269" s="100"/>
      <c r="G269" s="62" t="s">
        <v>189</v>
      </c>
      <c r="H269" s="90">
        <v>238</v>
      </c>
      <c r="I269" s="115">
        <f>SUM(I270+I279+I283+I287+I291+I294+I297)</f>
        <v>0</v>
      </c>
      <c r="J269" s="127">
        <f>SUM(J270+J279+J283+J287+J291+J294+J297)</f>
        <v>0</v>
      </c>
      <c r="K269" s="116">
        <f>SUM(K270+K279+K283+K287+K291+K294+K297)</f>
        <v>0</v>
      </c>
      <c r="L269" s="116">
        <f>SUM(L270+L279+L283+L287+L291+L294+L297)</f>
        <v>0</v>
      </c>
      <c r="M269"/>
    </row>
    <row r="270" spans="1:13" hidden="1">
      <c r="A270" s="60">
        <v>3</v>
      </c>
      <c r="B270" s="61">
        <v>2</v>
      </c>
      <c r="C270" s="61">
        <v>2</v>
      </c>
      <c r="D270" s="61">
        <v>1</v>
      </c>
      <c r="E270" s="61"/>
      <c r="F270" s="63"/>
      <c r="G270" s="62" t="s">
        <v>190</v>
      </c>
      <c r="H270" s="90">
        <v>239</v>
      </c>
      <c r="I270" s="115">
        <f>I271</f>
        <v>0</v>
      </c>
      <c r="J270" s="115">
        <f>J271</f>
        <v>0</v>
      </c>
      <c r="K270" s="115">
        <f>K271</f>
        <v>0</v>
      </c>
      <c r="L270" s="115">
        <f>L271</f>
        <v>0</v>
      </c>
    </row>
    <row r="271" spans="1:13" hidden="1">
      <c r="A271" s="64">
        <v>3</v>
      </c>
      <c r="B271" s="60">
        <v>2</v>
      </c>
      <c r="C271" s="61">
        <v>2</v>
      </c>
      <c r="D271" s="61">
        <v>1</v>
      </c>
      <c r="E271" s="61">
        <v>1</v>
      </c>
      <c r="F271" s="63"/>
      <c r="G271" s="62" t="s">
        <v>168</v>
      </c>
      <c r="H271" s="90">
        <v>240</v>
      </c>
      <c r="I271" s="115">
        <f>SUM(I272)</f>
        <v>0</v>
      </c>
      <c r="J271" s="115">
        <f>SUM(J272)</f>
        <v>0</v>
      </c>
      <c r="K271" s="115">
        <f>SUM(K272)</f>
        <v>0</v>
      </c>
      <c r="L271" s="115">
        <f>SUM(L272)</f>
        <v>0</v>
      </c>
    </row>
    <row r="272" spans="1:13" hidden="1">
      <c r="A272" s="64">
        <v>3</v>
      </c>
      <c r="B272" s="60">
        <v>2</v>
      </c>
      <c r="C272" s="61">
        <v>2</v>
      </c>
      <c r="D272" s="61">
        <v>1</v>
      </c>
      <c r="E272" s="61">
        <v>1</v>
      </c>
      <c r="F272" s="63">
        <v>1</v>
      </c>
      <c r="G272" s="62" t="s">
        <v>168</v>
      </c>
      <c r="H272" s="90">
        <v>241</v>
      </c>
      <c r="I272" s="121">
        <v>0</v>
      </c>
      <c r="J272" s="121">
        <v>0</v>
      </c>
      <c r="K272" s="121">
        <v>0</v>
      </c>
      <c r="L272" s="121">
        <v>0</v>
      </c>
    </row>
    <row r="273" spans="1:13" hidden="1">
      <c r="A273" s="64">
        <v>3</v>
      </c>
      <c r="B273" s="60">
        <v>2</v>
      </c>
      <c r="C273" s="61">
        <v>2</v>
      </c>
      <c r="D273" s="61">
        <v>1</v>
      </c>
      <c r="E273" s="61">
        <v>2</v>
      </c>
      <c r="F273" s="63"/>
      <c r="G273" s="62" t="s">
        <v>191</v>
      </c>
      <c r="H273" s="90">
        <v>242</v>
      </c>
      <c r="I273" s="115">
        <f>SUM(I274:I275)</f>
        <v>0</v>
      </c>
      <c r="J273" s="115">
        <f>SUM(J274:J275)</f>
        <v>0</v>
      </c>
      <c r="K273" s="115">
        <f>SUM(K274:K275)</f>
        <v>0</v>
      </c>
      <c r="L273" s="115">
        <f>SUM(L274:L275)</f>
        <v>0</v>
      </c>
    </row>
    <row r="274" spans="1:13" hidden="1">
      <c r="A274" s="64">
        <v>3</v>
      </c>
      <c r="B274" s="60">
        <v>2</v>
      </c>
      <c r="C274" s="61">
        <v>2</v>
      </c>
      <c r="D274" s="61">
        <v>1</v>
      </c>
      <c r="E274" s="61">
        <v>2</v>
      </c>
      <c r="F274" s="63">
        <v>1</v>
      </c>
      <c r="G274" s="62" t="s">
        <v>170</v>
      </c>
      <c r="H274" s="90">
        <v>243</v>
      </c>
      <c r="I274" s="121">
        <v>0</v>
      </c>
      <c r="J274" s="120">
        <v>0</v>
      </c>
      <c r="K274" s="121">
        <v>0</v>
      </c>
      <c r="L274" s="121">
        <v>0</v>
      </c>
    </row>
    <row r="275" spans="1:13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>
        <v>2</v>
      </c>
      <c r="G275" s="62" t="s">
        <v>171</v>
      </c>
      <c r="H275" s="90">
        <v>244</v>
      </c>
      <c r="I275" s="121">
        <v>0</v>
      </c>
      <c r="J275" s="120">
        <v>0</v>
      </c>
      <c r="K275" s="121">
        <v>0</v>
      </c>
      <c r="L275" s="121">
        <v>0</v>
      </c>
    </row>
    <row r="276" spans="1:13" hidden="1">
      <c r="A276" s="64">
        <v>3</v>
      </c>
      <c r="B276" s="60">
        <v>2</v>
      </c>
      <c r="C276" s="61">
        <v>2</v>
      </c>
      <c r="D276" s="61">
        <v>1</v>
      </c>
      <c r="E276" s="61">
        <v>3</v>
      </c>
      <c r="F276" s="63"/>
      <c r="G276" s="62" t="s">
        <v>172</v>
      </c>
      <c r="H276" s="90">
        <v>245</v>
      </c>
      <c r="I276" s="115">
        <f>SUM(I277:I278)</f>
        <v>0</v>
      </c>
      <c r="J276" s="115">
        <f>SUM(J277:J278)</f>
        <v>0</v>
      </c>
      <c r="K276" s="115">
        <f>SUM(K277:K278)</f>
        <v>0</v>
      </c>
      <c r="L276" s="115">
        <f>SUM(L277:L278)</f>
        <v>0</v>
      </c>
    </row>
    <row r="277" spans="1:13" hidden="1">
      <c r="A277" s="64">
        <v>3</v>
      </c>
      <c r="B277" s="60">
        <v>2</v>
      </c>
      <c r="C277" s="61">
        <v>2</v>
      </c>
      <c r="D277" s="61">
        <v>1</v>
      </c>
      <c r="E277" s="61">
        <v>3</v>
      </c>
      <c r="F277" s="63">
        <v>1</v>
      </c>
      <c r="G277" s="62" t="s">
        <v>173</v>
      </c>
      <c r="H277" s="90">
        <v>246</v>
      </c>
      <c r="I277" s="121">
        <v>0</v>
      </c>
      <c r="J277" s="120">
        <v>0</v>
      </c>
      <c r="K277" s="121">
        <v>0</v>
      </c>
      <c r="L277" s="121">
        <v>0</v>
      </c>
    </row>
    <row r="278" spans="1:13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>
        <v>2</v>
      </c>
      <c r="G278" s="62" t="s">
        <v>192</v>
      </c>
      <c r="H278" s="90">
        <v>247</v>
      </c>
      <c r="I278" s="121">
        <v>0</v>
      </c>
      <c r="J278" s="120">
        <v>0</v>
      </c>
      <c r="K278" s="121">
        <v>0</v>
      </c>
      <c r="L278" s="121">
        <v>0</v>
      </c>
    </row>
    <row r="279" spans="1:13" ht="25.5" hidden="1" customHeight="1">
      <c r="A279" s="64">
        <v>3</v>
      </c>
      <c r="B279" s="60">
        <v>2</v>
      </c>
      <c r="C279" s="61">
        <v>2</v>
      </c>
      <c r="D279" s="61">
        <v>2</v>
      </c>
      <c r="E279" s="61"/>
      <c r="F279" s="63"/>
      <c r="G279" s="62" t="s">
        <v>193</v>
      </c>
      <c r="H279" s="90">
        <v>248</v>
      </c>
      <c r="I279" s="115">
        <f>I280</f>
        <v>0</v>
      </c>
      <c r="J279" s="116">
        <f>J280</f>
        <v>0</v>
      </c>
      <c r="K279" s="115">
        <f>K280</f>
        <v>0</v>
      </c>
      <c r="L279" s="116">
        <f>L280</f>
        <v>0</v>
      </c>
      <c r="M279"/>
    </row>
    <row r="280" spans="1:13" ht="25.5" hidden="1" customHeight="1">
      <c r="A280" s="60">
        <v>3</v>
      </c>
      <c r="B280" s="61">
        <v>2</v>
      </c>
      <c r="C280" s="55">
        <v>2</v>
      </c>
      <c r="D280" s="55">
        <v>2</v>
      </c>
      <c r="E280" s="55">
        <v>1</v>
      </c>
      <c r="F280" s="58"/>
      <c r="G280" s="62" t="s">
        <v>193</v>
      </c>
      <c r="H280" s="90">
        <v>249</v>
      </c>
      <c r="I280" s="122">
        <f>SUM(I281:I282)</f>
        <v>0</v>
      </c>
      <c r="J280" s="128">
        <f>SUM(J281:J282)</f>
        <v>0</v>
      </c>
      <c r="K280" s="123">
        <f>SUM(K281:K282)</f>
        <v>0</v>
      </c>
      <c r="L280" s="123">
        <f>SUM(L281:L282)</f>
        <v>0</v>
      </c>
      <c r="M280"/>
    </row>
    <row r="281" spans="1:13" ht="25.5" hidden="1" customHeight="1">
      <c r="A281" s="60">
        <v>3</v>
      </c>
      <c r="B281" s="61">
        <v>2</v>
      </c>
      <c r="C281" s="61">
        <v>2</v>
      </c>
      <c r="D281" s="61">
        <v>2</v>
      </c>
      <c r="E281" s="61">
        <v>1</v>
      </c>
      <c r="F281" s="63">
        <v>1</v>
      </c>
      <c r="G281" s="62" t="s">
        <v>194</v>
      </c>
      <c r="H281" s="90">
        <v>250</v>
      </c>
      <c r="I281" s="121">
        <v>0</v>
      </c>
      <c r="J281" s="121">
        <v>0</v>
      </c>
      <c r="K281" s="121">
        <v>0</v>
      </c>
      <c r="L281" s="121">
        <v>0</v>
      </c>
      <c r="M281"/>
    </row>
    <row r="282" spans="1:13" ht="25.5" hidden="1" customHeight="1">
      <c r="A282" s="60">
        <v>3</v>
      </c>
      <c r="B282" s="61">
        <v>2</v>
      </c>
      <c r="C282" s="61">
        <v>2</v>
      </c>
      <c r="D282" s="61">
        <v>2</v>
      </c>
      <c r="E282" s="61">
        <v>1</v>
      </c>
      <c r="F282" s="63">
        <v>2</v>
      </c>
      <c r="G282" s="64" t="s">
        <v>195</v>
      </c>
      <c r="H282" s="90">
        <v>251</v>
      </c>
      <c r="I282" s="121">
        <v>0</v>
      </c>
      <c r="J282" s="121">
        <v>0</v>
      </c>
      <c r="K282" s="121">
        <v>0</v>
      </c>
      <c r="L282" s="121">
        <v>0</v>
      </c>
      <c r="M282"/>
    </row>
    <row r="283" spans="1:13" ht="25.5" hidden="1" customHeight="1">
      <c r="A283" s="60">
        <v>3</v>
      </c>
      <c r="B283" s="61">
        <v>2</v>
      </c>
      <c r="C283" s="61">
        <v>2</v>
      </c>
      <c r="D283" s="61">
        <v>3</v>
      </c>
      <c r="E283" s="61"/>
      <c r="F283" s="63"/>
      <c r="G283" s="62" t="s">
        <v>196</v>
      </c>
      <c r="H283" s="90">
        <v>252</v>
      </c>
      <c r="I283" s="115">
        <f>I284</f>
        <v>0</v>
      </c>
      <c r="J283" s="127">
        <f>J284</f>
        <v>0</v>
      </c>
      <c r="K283" s="116">
        <f>K284</f>
        <v>0</v>
      </c>
      <c r="L283" s="116">
        <f>L284</f>
        <v>0</v>
      </c>
      <c r="M283"/>
    </row>
    <row r="284" spans="1:13" ht="25.5" hidden="1" customHeight="1">
      <c r="A284" s="57">
        <v>3</v>
      </c>
      <c r="B284" s="61">
        <v>2</v>
      </c>
      <c r="C284" s="61">
        <v>2</v>
      </c>
      <c r="D284" s="61">
        <v>3</v>
      </c>
      <c r="E284" s="61">
        <v>1</v>
      </c>
      <c r="F284" s="63"/>
      <c r="G284" s="62" t="s">
        <v>196</v>
      </c>
      <c r="H284" s="90">
        <v>253</v>
      </c>
      <c r="I284" s="115">
        <f>I285+I286</f>
        <v>0</v>
      </c>
      <c r="J284" s="115">
        <f>J285+J286</f>
        <v>0</v>
      </c>
      <c r="K284" s="115">
        <f>K285+K286</f>
        <v>0</v>
      </c>
      <c r="L284" s="115">
        <f>L285+L286</f>
        <v>0</v>
      </c>
      <c r="M284"/>
    </row>
    <row r="285" spans="1:13" ht="25.5" hidden="1" customHeight="1">
      <c r="A285" s="57">
        <v>3</v>
      </c>
      <c r="B285" s="61">
        <v>2</v>
      </c>
      <c r="C285" s="61">
        <v>2</v>
      </c>
      <c r="D285" s="61">
        <v>3</v>
      </c>
      <c r="E285" s="61">
        <v>1</v>
      </c>
      <c r="F285" s="63">
        <v>1</v>
      </c>
      <c r="G285" s="62" t="s">
        <v>197</v>
      </c>
      <c r="H285" s="90">
        <v>254</v>
      </c>
      <c r="I285" s="121">
        <v>0</v>
      </c>
      <c r="J285" s="121">
        <v>0</v>
      </c>
      <c r="K285" s="121">
        <v>0</v>
      </c>
      <c r="L285" s="121">
        <v>0</v>
      </c>
      <c r="M285"/>
    </row>
    <row r="286" spans="1:13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>
        <v>2</v>
      </c>
      <c r="G286" s="62" t="s">
        <v>198</v>
      </c>
      <c r="H286" s="90">
        <v>255</v>
      </c>
      <c r="I286" s="121">
        <v>0</v>
      </c>
      <c r="J286" s="121">
        <v>0</v>
      </c>
      <c r="K286" s="121">
        <v>0</v>
      </c>
      <c r="L286" s="121">
        <v>0</v>
      </c>
      <c r="M286"/>
    </row>
    <row r="287" spans="1:13" hidden="1">
      <c r="A287" s="60">
        <v>3</v>
      </c>
      <c r="B287" s="61">
        <v>2</v>
      </c>
      <c r="C287" s="61">
        <v>2</v>
      </c>
      <c r="D287" s="61">
        <v>4</v>
      </c>
      <c r="E287" s="61"/>
      <c r="F287" s="63"/>
      <c r="G287" s="62" t="s">
        <v>199</v>
      </c>
      <c r="H287" s="90">
        <v>256</v>
      </c>
      <c r="I287" s="115">
        <f>I288</f>
        <v>0</v>
      </c>
      <c r="J287" s="127">
        <f>J288</f>
        <v>0</v>
      </c>
      <c r="K287" s="116">
        <f>K288</f>
        <v>0</v>
      </c>
      <c r="L287" s="116">
        <f>L288</f>
        <v>0</v>
      </c>
    </row>
    <row r="288" spans="1:13" hidden="1">
      <c r="A288" s="60">
        <v>3</v>
      </c>
      <c r="B288" s="61">
        <v>2</v>
      </c>
      <c r="C288" s="61">
        <v>2</v>
      </c>
      <c r="D288" s="61">
        <v>4</v>
      </c>
      <c r="E288" s="61">
        <v>1</v>
      </c>
      <c r="F288" s="63"/>
      <c r="G288" s="62" t="s">
        <v>199</v>
      </c>
      <c r="H288" s="90">
        <v>257</v>
      </c>
      <c r="I288" s="115">
        <f>SUM(I289:I290)</f>
        <v>0</v>
      </c>
      <c r="J288" s="127">
        <f>SUM(J289:J290)</f>
        <v>0</v>
      </c>
      <c r="K288" s="116">
        <f>SUM(K289:K290)</f>
        <v>0</v>
      </c>
      <c r="L288" s="116">
        <f>SUM(L289:L290)</f>
        <v>0</v>
      </c>
    </row>
    <row r="289" spans="1:13" ht="25.5" hidden="1" customHeight="1">
      <c r="A289" s="60">
        <v>3</v>
      </c>
      <c r="B289" s="61">
        <v>2</v>
      </c>
      <c r="C289" s="61">
        <v>2</v>
      </c>
      <c r="D289" s="61">
        <v>4</v>
      </c>
      <c r="E289" s="61">
        <v>1</v>
      </c>
      <c r="F289" s="63">
        <v>1</v>
      </c>
      <c r="G289" s="62" t="s">
        <v>200</v>
      </c>
      <c r="H289" s="90">
        <v>258</v>
      </c>
      <c r="I289" s="121">
        <v>0</v>
      </c>
      <c r="J289" s="121">
        <v>0</v>
      </c>
      <c r="K289" s="121">
        <v>0</v>
      </c>
      <c r="L289" s="121">
        <v>0</v>
      </c>
      <c r="M289"/>
    </row>
    <row r="290" spans="1:13" ht="25.5" hidden="1" customHeight="1">
      <c r="A290" s="57">
        <v>3</v>
      </c>
      <c r="B290" s="55">
        <v>2</v>
      </c>
      <c r="C290" s="55">
        <v>2</v>
      </c>
      <c r="D290" s="55">
        <v>4</v>
      </c>
      <c r="E290" s="55">
        <v>1</v>
      </c>
      <c r="F290" s="58">
        <v>2</v>
      </c>
      <c r="G290" s="64" t="s">
        <v>201</v>
      </c>
      <c r="H290" s="90">
        <v>259</v>
      </c>
      <c r="I290" s="121">
        <v>0</v>
      </c>
      <c r="J290" s="121">
        <v>0</v>
      </c>
      <c r="K290" s="121">
        <v>0</v>
      </c>
      <c r="L290" s="121">
        <v>0</v>
      </c>
      <c r="M290"/>
    </row>
    <row r="291" spans="1:13" hidden="1">
      <c r="A291" s="60">
        <v>3</v>
      </c>
      <c r="B291" s="61">
        <v>2</v>
      </c>
      <c r="C291" s="61">
        <v>2</v>
      </c>
      <c r="D291" s="61">
        <v>5</v>
      </c>
      <c r="E291" s="61"/>
      <c r="F291" s="63"/>
      <c r="G291" s="62" t="s">
        <v>202</v>
      </c>
      <c r="H291" s="90">
        <v>260</v>
      </c>
      <c r="I291" s="115">
        <f t="shared" ref="I291:L292" si="26">I292</f>
        <v>0</v>
      </c>
      <c r="J291" s="127">
        <f t="shared" si="26"/>
        <v>0</v>
      </c>
      <c r="K291" s="116">
        <f t="shared" si="26"/>
        <v>0</v>
      </c>
      <c r="L291" s="116">
        <f t="shared" si="26"/>
        <v>0</v>
      </c>
    </row>
    <row r="292" spans="1:13" hidden="1">
      <c r="A292" s="60">
        <v>3</v>
      </c>
      <c r="B292" s="61">
        <v>2</v>
      </c>
      <c r="C292" s="61">
        <v>2</v>
      </c>
      <c r="D292" s="61">
        <v>5</v>
      </c>
      <c r="E292" s="61">
        <v>1</v>
      </c>
      <c r="F292" s="63"/>
      <c r="G292" s="62" t="s">
        <v>202</v>
      </c>
      <c r="H292" s="90">
        <v>261</v>
      </c>
      <c r="I292" s="115">
        <f t="shared" si="26"/>
        <v>0</v>
      </c>
      <c r="J292" s="127">
        <f t="shared" si="26"/>
        <v>0</v>
      </c>
      <c r="K292" s="116">
        <f t="shared" si="26"/>
        <v>0</v>
      </c>
      <c r="L292" s="116">
        <f t="shared" si="26"/>
        <v>0</v>
      </c>
    </row>
    <row r="293" spans="1:13" hidden="1">
      <c r="A293" s="60">
        <v>3</v>
      </c>
      <c r="B293" s="61">
        <v>2</v>
      </c>
      <c r="C293" s="61">
        <v>2</v>
      </c>
      <c r="D293" s="61">
        <v>5</v>
      </c>
      <c r="E293" s="61">
        <v>1</v>
      </c>
      <c r="F293" s="63">
        <v>1</v>
      </c>
      <c r="G293" s="62" t="s">
        <v>202</v>
      </c>
      <c r="H293" s="90">
        <v>262</v>
      </c>
      <c r="I293" s="121">
        <v>0</v>
      </c>
      <c r="J293" s="121">
        <v>0</v>
      </c>
      <c r="K293" s="121">
        <v>0</v>
      </c>
      <c r="L293" s="121">
        <v>0</v>
      </c>
    </row>
    <row r="294" spans="1:13" hidden="1">
      <c r="A294" s="60">
        <v>3</v>
      </c>
      <c r="B294" s="61">
        <v>2</v>
      </c>
      <c r="C294" s="61">
        <v>2</v>
      </c>
      <c r="D294" s="61">
        <v>6</v>
      </c>
      <c r="E294" s="61"/>
      <c r="F294" s="63"/>
      <c r="G294" s="62" t="s">
        <v>185</v>
      </c>
      <c r="H294" s="90">
        <v>263</v>
      </c>
      <c r="I294" s="115">
        <f t="shared" ref="I294:L295" si="27">I295</f>
        <v>0</v>
      </c>
      <c r="J294" s="142">
        <f t="shared" si="27"/>
        <v>0</v>
      </c>
      <c r="K294" s="116">
        <f t="shared" si="27"/>
        <v>0</v>
      </c>
      <c r="L294" s="116">
        <f t="shared" si="27"/>
        <v>0</v>
      </c>
    </row>
    <row r="295" spans="1:13" hidden="1">
      <c r="A295" s="60">
        <v>3</v>
      </c>
      <c r="B295" s="61">
        <v>2</v>
      </c>
      <c r="C295" s="61">
        <v>2</v>
      </c>
      <c r="D295" s="61">
        <v>6</v>
      </c>
      <c r="E295" s="61">
        <v>1</v>
      </c>
      <c r="F295" s="63"/>
      <c r="G295" s="62" t="s">
        <v>185</v>
      </c>
      <c r="H295" s="90">
        <v>264</v>
      </c>
      <c r="I295" s="115">
        <f t="shared" si="27"/>
        <v>0</v>
      </c>
      <c r="J295" s="142">
        <f t="shared" si="27"/>
        <v>0</v>
      </c>
      <c r="K295" s="116">
        <f t="shared" si="27"/>
        <v>0</v>
      </c>
      <c r="L295" s="116">
        <f t="shared" si="27"/>
        <v>0</v>
      </c>
    </row>
    <row r="296" spans="1:13" hidden="1">
      <c r="A296" s="60">
        <v>3</v>
      </c>
      <c r="B296" s="75">
        <v>2</v>
      </c>
      <c r="C296" s="75">
        <v>2</v>
      </c>
      <c r="D296" s="61">
        <v>6</v>
      </c>
      <c r="E296" s="75">
        <v>1</v>
      </c>
      <c r="F296" s="76">
        <v>1</v>
      </c>
      <c r="G296" s="77" t="s">
        <v>185</v>
      </c>
      <c r="H296" s="90">
        <v>265</v>
      </c>
      <c r="I296" s="121">
        <v>0</v>
      </c>
      <c r="J296" s="121">
        <v>0</v>
      </c>
      <c r="K296" s="121">
        <v>0</v>
      </c>
      <c r="L296" s="121">
        <v>0</v>
      </c>
    </row>
    <row r="297" spans="1:13" hidden="1">
      <c r="A297" s="64">
        <v>3</v>
      </c>
      <c r="B297" s="60">
        <v>2</v>
      </c>
      <c r="C297" s="61">
        <v>2</v>
      </c>
      <c r="D297" s="61">
        <v>7</v>
      </c>
      <c r="E297" s="61"/>
      <c r="F297" s="63"/>
      <c r="G297" s="62" t="s">
        <v>186</v>
      </c>
      <c r="H297" s="90">
        <v>266</v>
      </c>
      <c r="I297" s="115">
        <f>I298</f>
        <v>0</v>
      </c>
      <c r="J297" s="142">
        <f>J298</f>
        <v>0</v>
      </c>
      <c r="K297" s="116">
        <f>K298</f>
        <v>0</v>
      </c>
      <c r="L297" s="116">
        <f>L298</f>
        <v>0</v>
      </c>
    </row>
    <row r="298" spans="1:13" hidden="1">
      <c r="A298" s="64">
        <v>3</v>
      </c>
      <c r="B298" s="60">
        <v>2</v>
      </c>
      <c r="C298" s="61">
        <v>2</v>
      </c>
      <c r="D298" s="61">
        <v>7</v>
      </c>
      <c r="E298" s="61">
        <v>1</v>
      </c>
      <c r="F298" s="63"/>
      <c r="G298" s="62" t="s">
        <v>186</v>
      </c>
      <c r="H298" s="90">
        <v>267</v>
      </c>
      <c r="I298" s="115">
        <f>I299+I300</f>
        <v>0</v>
      </c>
      <c r="J298" s="115">
        <f>J299+J300</f>
        <v>0</v>
      </c>
      <c r="K298" s="115">
        <f>K299+K300</f>
        <v>0</v>
      </c>
      <c r="L298" s="115">
        <f>L299+L300</f>
        <v>0</v>
      </c>
    </row>
    <row r="299" spans="1:13" ht="25.5" hidden="1" customHeight="1">
      <c r="A299" s="64">
        <v>3</v>
      </c>
      <c r="B299" s="60">
        <v>2</v>
      </c>
      <c r="C299" s="60">
        <v>2</v>
      </c>
      <c r="D299" s="61">
        <v>7</v>
      </c>
      <c r="E299" s="61">
        <v>1</v>
      </c>
      <c r="F299" s="63">
        <v>1</v>
      </c>
      <c r="G299" s="62" t="s">
        <v>187</v>
      </c>
      <c r="H299" s="90">
        <v>268</v>
      </c>
      <c r="I299" s="121">
        <v>0</v>
      </c>
      <c r="J299" s="121">
        <v>0</v>
      </c>
      <c r="K299" s="121">
        <v>0</v>
      </c>
      <c r="L299" s="121">
        <v>0</v>
      </c>
      <c r="M299"/>
    </row>
    <row r="300" spans="1:13" ht="25.5" hidden="1" customHeight="1">
      <c r="A300" s="64">
        <v>3</v>
      </c>
      <c r="B300" s="60">
        <v>2</v>
      </c>
      <c r="C300" s="60">
        <v>2</v>
      </c>
      <c r="D300" s="61">
        <v>7</v>
      </c>
      <c r="E300" s="61">
        <v>1</v>
      </c>
      <c r="F300" s="63">
        <v>2</v>
      </c>
      <c r="G300" s="62" t="s">
        <v>188</v>
      </c>
      <c r="H300" s="90">
        <v>269</v>
      </c>
      <c r="I300" s="121">
        <v>0</v>
      </c>
      <c r="J300" s="121">
        <v>0</v>
      </c>
      <c r="K300" s="121">
        <v>0</v>
      </c>
      <c r="L300" s="121">
        <v>0</v>
      </c>
      <c r="M300"/>
    </row>
    <row r="301" spans="1:13" ht="25.5" hidden="1" customHeight="1">
      <c r="A301" s="65">
        <v>3</v>
      </c>
      <c r="B301" s="65">
        <v>3</v>
      </c>
      <c r="C301" s="49"/>
      <c r="D301" s="50"/>
      <c r="E301" s="50"/>
      <c r="F301" s="52"/>
      <c r="G301" s="51" t="s">
        <v>203</v>
      </c>
      <c r="H301" s="90">
        <v>270</v>
      </c>
      <c r="I301" s="115">
        <f>SUM(I302+I334)</f>
        <v>0</v>
      </c>
      <c r="J301" s="142">
        <f>SUM(J302+J334)</f>
        <v>0</v>
      </c>
      <c r="K301" s="116">
        <f>SUM(K302+K334)</f>
        <v>0</v>
      </c>
      <c r="L301" s="116">
        <f>SUM(L302+L334)</f>
        <v>0</v>
      </c>
      <c r="M301"/>
    </row>
    <row r="302" spans="1:13" ht="38.25" hidden="1" customHeight="1">
      <c r="A302" s="64">
        <v>3</v>
      </c>
      <c r="B302" s="64">
        <v>3</v>
      </c>
      <c r="C302" s="60">
        <v>1</v>
      </c>
      <c r="D302" s="61"/>
      <c r="E302" s="61"/>
      <c r="F302" s="63"/>
      <c r="G302" s="62" t="s">
        <v>204</v>
      </c>
      <c r="H302" s="90">
        <v>271</v>
      </c>
      <c r="I302" s="115">
        <f>SUM(I303+I312+I316+I320+I324+I327+I330)</f>
        <v>0</v>
      </c>
      <c r="J302" s="142">
        <f>SUM(J303+J312+J316+J320+J324+J327+J330)</f>
        <v>0</v>
      </c>
      <c r="K302" s="116">
        <f>SUM(K303+K312+K316+K320+K324+K327+K330)</f>
        <v>0</v>
      </c>
      <c r="L302" s="116">
        <f>SUM(L303+L312+L316+L320+L324+L327+L330)</f>
        <v>0</v>
      </c>
      <c r="M302"/>
    </row>
    <row r="303" spans="1:13" hidden="1">
      <c r="A303" s="64">
        <v>3</v>
      </c>
      <c r="B303" s="64">
        <v>3</v>
      </c>
      <c r="C303" s="60">
        <v>1</v>
      </c>
      <c r="D303" s="61">
        <v>1</v>
      </c>
      <c r="E303" s="61"/>
      <c r="F303" s="63"/>
      <c r="G303" s="62" t="s">
        <v>190</v>
      </c>
      <c r="H303" s="90">
        <v>272</v>
      </c>
      <c r="I303" s="115">
        <f>SUM(I304+I306+I309)</f>
        <v>0</v>
      </c>
      <c r="J303" s="115">
        <f>SUM(J304+J306+J309)</f>
        <v>0</v>
      </c>
      <c r="K303" s="115">
        <f>SUM(K304+K306+K309)</f>
        <v>0</v>
      </c>
      <c r="L303" s="115">
        <f>SUM(L304+L306+L309)</f>
        <v>0</v>
      </c>
    </row>
    <row r="304" spans="1:13" hidden="1">
      <c r="A304" s="64">
        <v>3</v>
      </c>
      <c r="B304" s="64">
        <v>3</v>
      </c>
      <c r="C304" s="60">
        <v>1</v>
      </c>
      <c r="D304" s="61">
        <v>1</v>
      </c>
      <c r="E304" s="61">
        <v>1</v>
      </c>
      <c r="F304" s="63"/>
      <c r="G304" s="62" t="s">
        <v>168</v>
      </c>
      <c r="H304" s="90">
        <v>273</v>
      </c>
      <c r="I304" s="115">
        <f>SUM(I305:I305)</f>
        <v>0</v>
      </c>
      <c r="J304" s="142">
        <f>SUM(J305:J305)</f>
        <v>0</v>
      </c>
      <c r="K304" s="116">
        <f>SUM(K305:K305)</f>
        <v>0</v>
      </c>
      <c r="L304" s="116">
        <f>SUM(L305:L305)</f>
        <v>0</v>
      </c>
    </row>
    <row r="305" spans="1:13" hidden="1">
      <c r="A305" s="64">
        <v>3</v>
      </c>
      <c r="B305" s="64">
        <v>3</v>
      </c>
      <c r="C305" s="60">
        <v>1</v>
      </c>
      <c r="D305" s="61">
        <v>1</v>
      </c>
      <c r="E305" s="61">
        <v>1</v>
      </c>
      <c r="F305" s="63">
        <v>1</v>
      </c>
      <c r="G305" s="62" t="s">
        <v>168</v>
      </c>
      <c r="H305" s="90">
        <v>274</v>
      </c>
      <c r="I305" s="121">
        <v>0</v>
      </c>
      <c r="J305" s="121">
        <v>0</v>
      </c>
      <c r="K305" s="121">
        <v>0</v>
      </c>
      <c r="L305" s="121">
        <v>0</v>
      </c>
    </row>
    <row r="306" spans="1:13" hidden="1">
      <c r="A306" s="64">
        <v>3</v>
      </c>
      <c r="B306" s="64">
        <v>3</v>
      </c>
      <c r="C306" s="60">
        <v>1</v>
      </c>
      <c r="D306" s="61">
        <v>1</v>
      </c>
      <c r="E306" s="61">
        <v>2</v>
      </c>
      <c r="F306" s="63"/>
      <c r="G306" s="62" t="s">
        <v>191</v>
      </c>
      <c r="H306" s="90">
        <v>275</v>
      </c>
      <c r="I306" s="115">
        <f>SUM(I307:I308)</f>
        <v>0</v>
      </c>
      <c r="J306" s="115">
        <f>SUM(J307:J308)</f>
        <v>0</v>
      </c>
      <c r="K306" s="115">
        <f>SUM(K307:K308)</f>
        <v>0</v>
      </c>
      <c r="L306" s="115">
        <f>SUM(L307:L308)</f>
        <v>0</v>
      </c>
    </row>
    <row r="307" spans="1:13" hidden="1">
      <c r="A307" s="64">
        <v>3</v>
      </c>
      <c r="B307" s="64">
        <v>3</v>
      </c>
      <c r="C307" s="60">
        <v>1</v>
      </c>
      <c r="D307" s="61">
        <v>1</v>
      </c>
      <c r="E307" s="61">
        <v>2</v>
      </c>
      <c r="F307" s="63">
        <v>1</v>
      </c>
      <c r="G307" s="62" t="s">
        <v>170</v>
      </c>
      <c r="H307" s="90">
        <v>276</v>
      </c>
      <c r="I307" s="121">
        <v>0</v>
      </c>
      <c r="J307" s="121">
        <v>0</v>
      </c>
      <c r="K307" s="121">
        <v>0</v>
      </c>
      <c r="L307" s="121">
        <v>0</v>
      </c>
    </row>
    <row r="308" spans="1:13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>
        <v>2</v>
      </c>
      <c r="G308" s="62" t="s">
        <v>171</v>
      </c>
      <c r="H308" s="90">
        <v>277</v>
      </c>
      <c r="I308" s="121">
        <v>0</v>
      </c>
      <c r="J308" s="121">
        <v>0</v>
      </c>
      <c r="K308" s="121">
        <v>0</v>
      </c>
      <c r="L308" s="121">
        <v>0</v>
      </c>
    </row>
    <row r="309" spans="1:13" hidden="1">
      <c r="A309" s="64">
        <v>3</v>
      </c>
      <c r="B309" s="64">
        <v>3</v>
      </c>
      <c r="C309" s="60">
        <v>1</v>
      </c>
      <c r="D309" s="61">
        <v>1</v>
      </c>
      <c r="E309" s="61">
        <v>3</v>
      </c>
      <c r="F309" s="63"/>
      <c r="G309" s="62" t="s">
        <v>172</v>
      </c>
      <c r="H309" s="90">
        <v>278</v>
      </c>
      <c r="I309" s="115">
        <f>SUM(I310:I311)</f>
        <v>0</v>
      </c>
      <c r="J309" s="115">
        <f>SUM(J310:J311)</f>
        <v>0</v>
      </c>
      <c r="K309" s="115">
        <f>SUM(K310:K311)</f>
        <v>0</v>
      </c>
      <c r="L309" s="115">
        <f>SUM(L310:L311)</f>
        <v>0</v>
      </c>
    </row>
    <row r="310" spans="1:13" hidden="1">
      <c r="A310" s="64">
        <v>3</v>
      </c>
      <c r="B310" s="64">
        <v>3</v>
      </c>
      <c r="C310" s="60">
        <v>1</v>
      </c>
      <c r="D310" s="61">
        <v>1</v>
      </c>
      <c r="E310" s="61">
        <v>3</v>
      </c>
      <c r="F310" s="63">
        <v>1</v>
      </c>
      <c r="G310" s="62" t="s">
        <v>173</v>
      </c>
      <c r="H310" s="90">
        <v>279</v>
      </c>
      <c r="I310" s="121">
        <v>0</v>
      </c>
      <c r="J310" s="121">
        <v>0</v>
      </c>
      <c r="K310" s="121">
        <v>0</v>
      </c>
      <c r="L310" s="121">
        <v>0</v>
      </c>
    </row>
    <row r="311" spans="1:13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>
        <v>2</v>
      </c>
      <c r="G311" s="62" t="s">
        <v>192</v>
      </c>
      <c r="H311" s="90">
        <v>280</v>
      </c>
      <c r="I311" s="121">
        <v>0</v>
      </c>
      <c r="J311" s="121">
        <v>0</v>
      </c>
      <c r="K311" s="121">
        <v>0</v>
      </c>
      <c r="L311" s="121">
        <v>0</v>
      </c>
    </row>
    <row r="312" spans="1:13" hidden="1">
      <c r="A312" s="73">
        <v>3</v>
      </c>
      <c r="B312" s="57">
        <v>3</v>
      </c>
      <c r="C312" s="60">
        <v>1</v>
      </c>
      <c r="D312" s="61">
        <v>2</v>
      </c>
      <c r="E312" s="61"/>
      <c r="F312" s="63"/>
      <c r="G312" s="62" t="s">
        <v>205</v>
      </c>
      <c r="H312" s="90">
        <v>281</v>
      </c>
      <c r="I312" s="115">
        <f>I313</f>
        <v>0</v>
      </c>
      <c r="J312" s="142">
        <f>J313</f>
        <v>0</v>
      </c>
      <c r="K312" s="116">
        <f>K313</f>
        <v>0</v>
      </c>
      <c r="L312" s="116">
        <f>L313</f>
        <v>0</v>
      </c>
    </row>
    <row r="313" spans="1:13" hidden="1">
      <c r="A313" s="73">
        <v>3</v>
      </c>
      <c r="B313" s="73">
        <v>3</v>
      </c>
      <c r="C313" s="57">
        <v>1</v>
      </c>
      <c r="D313" s="55">
        <v>2</v>
      </c>
      <c r="E313" s="55">
        <v>1</v>
      </c>
      <c r="F313" s="58"/>
      <c r="G313" s="62" t="s">
        <v>205</v>
      </c>
      <c r="H313" s="90">
        <v>282</v>
      </c>
      <c r="I313" s="122">
        <f>SUM(I314:I315)</f>
        <v>0</v>
      </c>
      <c r="J313" s="143">
        <f>SUM(J314:J315)</f>
        <v>0</v>
      </c>
      <c r="K313" s="123">
        <f>SUM(K314:K315)</f>
        <v>0</v>
      </c>
      <c r="L313" s="123">
        <f>SUM(L314:L315)</f>
        <v>0</v>
      </c>
    </row>
    <row r="314" spans="1:13" ht="25.5" hidden="1" customHeight="1">
      <c r="A314" s="64">
        <v>3</v>
      </c>
      <c r="B314" s="64">
        <v>3</v>
      </c>
      <c r="C314" s="60">
        <v>1</v>
      </c>
      <c r="D314" s="61">
        <v>2</v>
      </c>
      <c r="E314" s="61">
        <v>1</v>
      </c>
      <c r="F314" s="63">
        <v>1</v>
      </c>
      <c r="G314" s="62" t="s">
        <v>206</v>
      </c>
      <c r="H314" s="90">
        <v>283</v>
      </c>
      <c r="I314" s="121">
        <v>0</v>
      </c>
      <c r="J314" s="121">
        <v>0</v>
      </c>
      <c r="K314" s="121">
        <v>0</v>
      </c>
      <c r="L314" s="121">
        <v>0</v>
      </c>
      <c r="M314"/>
    </row>
    <row r="315" spans="1:13" hidden="1">
      <c r="A315" s="67">
        <v>3</v>
      </c>
      <c r="B315" s="91">
        <v>3</v>
      </c>
      <c r="C315" s="74">
        <v>1</v>
      </c>
      <c r="D315" s="75">
        <v>2</v>
      </c>
      <c r="E315" s="75">
        <v>1</v>
      </c>
      <c r="F315" s="76">
        <v>2</v>
      </c>
      <c r="G315" s="77" t="s">
        <v>207</v>
      </c>
      <c r="H315" s="90">
        <v>284</v>
      </c>
      <c r="I315" s="121">
        <v>0</v>
      </c>
      <c r="J315" s="121">
        <v>0</v>
      </c>
      <c r="K315" s="121">
        <v>0</v>
      </c>
      <c r="L315" s="121">
        <v>0</v>
      </c>
    </row>
    <row r="316" spans="1:13" ht="25.5" hidden="1" customHeight="1">
      <c r="A316" s="60">
        <v>3</v>
      </c>
      <c r="B316" s="62">
        <v>3</v>
      </c>
      <c r="C316" s="60">
        <v>1</v>
      </c>
      <c r="D316" s="61">
        <v>3</v>
      </c>
      <c r="E316" s="61"/>
      <c r="F316" s="63"/>
      <c r="G316" s="62" t="s">
        <v>208</v>
      </c>
      <c r="H316" s="90">
        <v>285</v>
      </c>
      <c r="I316" s="115">
        <f>I317</f>
        <v>0</v>
      </c>
      <c r="J316" s="142">
        <f>J317</f>
        <v>0</v>
      </c>
      <c r="K316" s="116">
        <f>K317</f>
        <v>0</v>
      </c>
      <c r="L316" s="116">
        <f>L317</f>
        <v>0</v>
      </c>
      <c r="M316"/>
    </row>
    <row r="317" spans="1:13" ht="25.5" hidden="1" customHeight="1">
      <c r="A317" s="60">
        <v>3</v>
      </c>
      <c r="B317" s="77">
        <v>3</v>
      </c>
      <c r="C317" s="74">
        <v>1</v>
      </c>
      <c r="D317" s="75">
        <v>3</v>
      </c>
      <c r="E317" s="75">
        <v>1</v>
      </c>
      <c r="F317" s="76"/>
      <c r="G317" s="62" t="s">
        <v>208</v>
      </c>
      <c r="H317" s="90">
        <v>286</v>
      </c>
      <c r="I317" s="116">
        <f>I318+I319</f>
        <v>0</v>
      </c>
      <c r="J317" s="116">
        <f>J318+J319</f>
        <v>0</v>
      </c>
      <c r="K317" s="116">
        <f>K318+K319</f>
        <v>0</v>
      </c>
      <c r="L317" s="116">
        <f>L318+L319</f>
        <v>0</v>
      </c>
      <c r="M317"/>
    </row>
    <row r="318" spans="1:13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>
        <v>1</v>
      </c>
      <c r="F318" s="63">
        <v>1</v>
      </c>
      <c r="G318" s="62" t="s">
        <v>209</v>
      </c>
      <c r="H318" s="90">
        <v>287</v>
      </c>
      <c r="I318" s="139">
        <v>0</v>
      </c>
      <c r="J318" s="139">
        <v>0</v>
      </c>
      <c r="K318" s="139">
        <v>0</v>
      </c>
      <c r="L318" s="138">
        <v>0</v>
      </c>
      <c r="M318"/>
    </row>
    <row r="319" spans="1:13" ht="25.5" hidden="1" customHeight="1">
      <c r="A319" s="60">
        <v>3</v>
      </c>
      <c r="B319" s="62">
        <v>3</v>
      </c>
      <c r="C319" s="60">
        <v>1</v>
      </c>
      <c r="D319" s="61">
        <v>3</v>
      </c>
      <c r="E319" s="61">
        <v>1</v>
      </c>
      <c r="F319" s="63">
        <v>2</v>
      </c>
      <c r="G319" s="62" t="s">
        <v>210</v>
      </c>
      <c r="H319" s="90">
        <v>288</v>
      </c>
      <c r="I319" s="121">
        <v>0</v>
      </c>
      <c r="J319" s="121">
        <v>0</v>
      </c>
      <c r="K319" s="121">
        <v>0</v>
      </c>
      <c r="L319" s="121">
        <v>0</v>
      </c>
      <c r="M319"/>
    </row>
    <row r="320" spans="1:13" hidden="1">
      <c r="A320" s="60">
        <v>3</v>
      </c>
      <c r="B320" s="62">
        <v>3</v>
      </c>
      <c r="C320" s="60">
        <v>1</v>
      </c>
      <c r="D320" s="61">
        <v>4</v>
      </c>
      <c r="E320" s="61"/>
      <c r="F320" s="63"/>
      <c r="G320" s="62" t="s">
        <v>211</v>
      </c>
      <c r="H320" s="90">
        <v>289</v>
      </c>
      <c r="I320" s="115">
        <f>I321</f>
        <v>0</v>
      </c>
      <c r="J320" s="142">
        <f>J321</f>
        <v>0</v>
      </c>
      <c r="K320" s="116">
        <f>K321</f>
        <v>0</v>
      </c>
      <c r="L320" s="116">
        <f>L321</f>
        <v>0</v>
      </c>
    </row>
    <row r="321" spans="1:15" hidden="1">
      <c r="A321" s="64">
        <v>3</v>
      </c>
      <c r="B321" s="60">
        <v>3</v>
      </c>
      <c r="C321" s="61">
        <v>1</v>
      </c>
      <c r="D321" s="61">
        <v>4</v>
      </c>
      <c r="E321" s="61">
        <v>1</v>
      </c>
      <c r="F321" s="63"/>
      <c r="G321" s="62" t="s">
        <v>211</v>
      </c>
      <c r="H321" s="90">
        <v>290</v>
      </c>
      <c r="I321" s="115">
        <f>SUM(I322:I323)</f>
        <v>0</v>
      </c>
      <c r="J321" s="115">
        <f>SUM(J322:J323)</f>
        <v>0</v>
      </c>
      <c r="K321" s="115">
        <f>SUM(K322:K323)</f>
        <v>0</v>
      </c>
      <c r="L321" s="115">
        <f>SUM(L322:L323)</f>
        <v>0</v>
      </c>
    </row>
    <row r="322" spans="1:15" hidden="1">
      <c r="A322" s="64">
        <v>3</v>
      </c>
      <c r="B322" s="60">
        <v>3</v>
      </c>
      <c r="C322" s="61">
        <v>1</v>
      </c>
      <c r="D322" s="61">
        <v>4</v>
      </c>
      <c r="E322" s="61">
        <v>1</v>
      </c>
      <c r="F322" s="63">
        <v>1</v>
      </c>
      <c r="G322" s="62" t="s">
        <v>212</v>
      </c>
      <c r="H322" s="90">
        <v>291</v>
      </c>
      <c r="I322" s="120">
        <v>0</v>
      </c>
      <c r="J322" s="121">
        <v>0</v>
      </c>
      <c r="K322" s="121">
        <v>0</v>
      </c>
      <c r="L322" s="120">
        <v>0</v>
      </c>
    </row>
    <row r="323" spans="1:15" hidden="1">
      <c r="A323" s="60">
        <v>3</v>
      </c>
      <c r="B323" s="61">
        <v>3</v>
      </c>
      <c r="C323" s="61">
        <v>1</v>
      </c>
      <c r="D323" s="61">
        <v>4</v>
      </c>
      <c r="E323" s="61">
        <v>1</v>
      </c>
      <c r="F323" s="63">
        <v>2</v>
      </c>
      <c r="G323" s="62" t="s">
        <v>213</v>
      </c>
      <c r="H323" s="90">
        <v>292</v>
      </c>
      <c r="I323" s="121">
        <v>0</v>
      </c>
      <c r="J323" s="139">
        <v>0</v>
      </c>
      <c r="K323" s="139">
        <v>0</v>
      </c>
      <c r="L323" s="138">
        <v>0</v>
      </c>
    </row>
    <row r="324" spans="1:15" hidden="1">
      <c r="A324" s="60">
        <v>3</v>
      </c>
      <c r="B324" s="61">
        <v>3</v>
      </c>
      <c r="C324" s="61">
        <v>1</v>
      </c>
      <c r="D324" s="61">
        <v>5</v>
      </c>
      <c r="E324" s="61"/>
      <c r="F324" s="63"/>
      <c r="G324" s="62" t="s">
        <v>214</v>
      </c>
      <c r="H324" s="90">
        <v>293</v>
      </c>
      <c r="I324" s="123">
        <f t="shared" ref="I324:L325" si="28">I325</f>
        <v>0</v>
      </c>
      <c r="J324" s="142">
        <f t="shared" si="28"/>
        <v>0</v>
      </c>
      <c r="K324" s="116">
        <f t="shared" si="28"/>
        <v>0</v>
      </c>
      <c r="L324" s="116">
        <f t="shared" si="28"/>
        <v>0</v>
      </c>
    </row>
    <row r="325" spans="1:15" hidden="1">
      <c r="A325" s="57">
        <v>3</v>
      </c>
      <c r="B325" s="75">
        <v>3</v>
      </c>
      <c r="C325" s="75">
        <v>1</v>
      </c>
      <c r="D325" s="75">
        <v>5</v>
      </c>
      <c r="E325" s="75">
        <v>1</v>
      </c>
      <c r="F325" s="76"/>
      <c r="G325" s="62" t="s">
        <v>214</v>
      </c>
      <c r="H325" s="90">
        <v>294</v>
      </c>
      <c r="I325" s="116">
        <f t="shared" si="28"/>
        <v>0</v>
      </c>
      <c r="J325" s="143">
        <f t="shared" si="28"/>
        <v>0</v>
      </c>
      <c r="K325" s="123">
        <f t="shared" si="28"/>
        <v>0</v>
      </c>
      <c r="L325" s="123">
        <f t="shared" si="28"/>
        <v>0</v>
      </c>
    </row>
    <row r="326" spans="1:15" hidden="1">
      <c r="A326" s="60">
        <v>3</v>
      </c>
      <c r="B326" s="61">
        <v>3</v>
      </c>
      <c r="C326" s="61">
        <v>1</v>
      </c>
      <c r="D326" s="61">
        <v>5</v>
      </c>
      <c r="E326" s="61">
        <v>1</v>
      </c>
      <c r="F326" s="63">
        <v>1</v>
      </c>
      <c r="G326" s="62" t="s">
        <v>215</v>
      </c>
      <c r="H326" s="90">
        <v>295</v>
      </c>
      <c r="I326" s="121">
        <v>0</v>
      </c>
      <c r="J326" s="139">
        <v>0</v>
      </c>
      <c r="K326" s="139">
        <v>0</v>
      </c>
      <c r="L326" s="138">
        <v>0</v>
      </c>
    </row>
    <row r="327" spans="1:15" hidden="1">
      <c r="A327" s="60">
        <v>3</v>
      </c>
      <c r="B327" s="61">
        <v>3</v>
      </c>
      <c r="C327" s="61">
        <v>1</v>
      </c>
      <c r="D327" s="61">
        <v>6</v>
      </c>
      <c r="E327" s="61"/>
      <c r="F327" s="63"/>
      <c r="G327" s="62" t="s">
        <v>185</v>
      </c>
      <c r="H327" s="90">
        <v>296</v>
      </c>
      <c r="I327" s="116">
        <f t="shared" ref="I327:L328" si="29">I328</f>
        <v>0</v>
      </c>
      <c r="J327" s="142">
        <f t="shared" si="29"/>
        <v>0</v>
      </c>
      <c r="K327" s="116">
        <f t="shared" si="29"/>
        <v>0</v>
      </c>
      <c r="L327" s="116">
        <f t="shared" si="29"/>
        <v>0</v>
      </c>
    </row>
    <row r="328" spans="1:15" hidden="1">
      <c r="A328" s="60">
        <v>3</v>
      </c>
      <c r="B328" s="61">
        <v>3</v>
      </c>
      <c r="C328" s="61">
        <v>1</v>
      </c>
      <c r="D328" s="61">
        <v>6</v>
      </c>
      <c r="E328" s="61">
        <v>1</v>
      </c>
      <c r="F328" s="63"/>
      <c r="G328" s="62" t="s">
        <v>185</v>
      </c>
      <c r="H328" s="90">
        <v>297</v>
      </c>
      <c r="I328" s="115">
        <f t="shared" si="29"/>
        <v>0</v>
      </c>
      <c r="J328" s="142">
        <f t="shared" si="29"/>
        <v>0</v>
      </c>
      <c r="K328" s="116">
        <f t="shared" si="29"/>
        <v>0</v>
      </c>
      <c r="L328" s="116">
        <f t="shared" si="29"/>
        <v>0</v>
      </c>
    </row>
    <row r="329" spans="1:15" hidden="1">
      <c r="A329" s="60">
        <v>3</v>
      </c>
      <c r="B329" s="61">
        <v>3</v>
      </c>
      <c r="C329" s="61">
        <v>1</v>
      </c>
      <c r="D329" s="61">
        <v>6</v>
      </c>
      <c r="E329" s="61">
        <v>1</v>
      </c>
      <c r="F329" s="63">
        <v>1</v>
      </c>
      <c r="G329" s="62" t="s">
        <v>185</v>
      </c>
      <c r="H329" s="90">
        <v>298</v>
      </c>
      <c r="I329" s="139">
        <v>0</v>
      </c>
      <c r="J329" s="139">
        <v>0</v>
      </c>
      <c r="K329" s="139">
        <v>0</v>
      </c>
      <c r="L329" s="138">
        <v>0</v>
      </c>
    </row>
    <row r="330" spans="1:15" hidden="1">
      <c r="A330" s="60">
        <v>3</v>
      </c>
      <c r="B330" s="61">
        <v>3</v>
      </c>
      <c r="C330" s="61">
        <v>1</v>
      </c>
      <c r="D330" s="61">
        <v>7</v>
      </c>
      <c r="E330" s="61"/>
      <c r="F330" s="63"/>
      <c r="G330" s="62" t="s">
        <v>216</v>
      </c>
      <c r="H330" s="90">
        <v>299</v>
      </c>
      <c r="I330" s="115">
        <f>I331</f>
        <v>0</v>
      </c>
      <c r="J330" s="142">
        <f>J331</f>
        <v>0</v>
      </c>
      <c r="K330" s="116">
        <f>K331</f>
        <v>0</v>
      </c>
      <c r="L330" s="116">
        <f>L331</f>
        <v>0</v>
      </c>
    </row>
    <row r="331" spans="1:15" hidden="1">
      <c r="A331" s="60">
        <v>3</v>
      </c>
      <c r="B331" s="61">
        <v>3</v>
      </c>
      <c r="C331" s="61">
        <v>1</v>
      </c>
      <c r="D331" s="61">
        <v>7</v>
      </c>
      <c r="E331" s="61">
        <v>1</v>
      </c>
      <c r="F331" s="63"/>
      <c r="G331" s="62" t="s">
        <v>216</v>
      </c>
      <c r="H331" s="90">
        <v>300</v>
      </c>
      <c r="I331" s="115">
        <f>I332+I333</f>
        <v>0</v>
      </c>
      <c r="J331" s="115">
        <f>J332+J333</f>
        <v>0</v>
      </c>
      <c r="K331" s="115">
        <f>K332+K333</f>
        <v>0</v>
      </c>
      <c r="L331" s="115">
        <f>L332+L333</f>
        <v>0</v>
      </c>
    </row>
    <row r="332" spans="1:15" ht="25.5" hidden="1" customHeight="1">
      <c r="A332" s="60">
        <v>3</v>
      </c>
      <c r="B332" s="61">
        <v>3</v>
      </c>
      <c r="C332" s="61">
        <v>1</v>
      </c>
      <c r="D332" s="61">
        <v>7</v>
      </c>
      <c r="E332" s="61">
        <v>1</v>
      </c>
      <c r="F332" s="63">
        <v>1</v>
      </c>
      <c r="G332" s="62" t="s">
        <v>217</v>
      </c>
      <c r="H332" s="90">
        <v>301</v>
      </c>
      <c r="I332" s="139">
        <v>0</v>
      </c>
      <c r="J332" s="139">
        <v>0</v>
      </c>
      <c r="K332" s="139">
        <v>0</v>
      </c>
      <c r="L332" s="138">
        <v>0</v>
      </c>
      <c r="M332"/>
    </row>
    <row r="333" spans="1:15" ht="25.5" hidden="1" customHeight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>
        <v>2</v>
      </c>
      <c r="G333" s="62" t="s">
        <v>218</v>
      </c>
      <c r="H333" s="90">
        <v>302</v>
      </c>
      <c r="I333" s="121">
        <v>0</v>
      </c>
      <c r="J333" s="121">
        <v>0</v>
      </c>
      <c r="K333" s="121">
        <v>0</v>
      </c>
      <c r="L333" s="121">
        <v>0</v>
      </c>
      <c r="M333"/>
    </row>
    <row r="334" spans="1:15" ht="38.25" hidden="1" customHeight="1">
      <c r="A334" s="60">
        <v>3</v>
      </c>
      <c r="B334" s="61">
        <v>3</v>
      </c>
      <c r="C334" s="61">
        <v>2</v>
      </c>
      <c r="D334" s="61"/>
      <c r="E334" s="61"/>
      <c r="F334" s="63"/>
      <c r="G334" s="62" t="s">
        <v>219</v>
      </c>
      <c r="H334" s="90">
        <v>303</v>
      </c>
      <c r="I334" s="115">
        <f>SUM(I335+I344+I348+I352+I356+I359+I362)</f>
        <v>0</v>
      </c>
      <c r="J334" s="142">
        <f>SUM(J335+J344+J348+J352+J356+J359+J362)</f>
        <v>0</v>
      </c>
      <c r="K334" s="116">
        <f>SUM(K335+K344+K348+K352+K356+K359+K362)</f>
        <v>0</v>
      </c>
      <c r="L334" s="116">
        <f>SUM(L335+L344+L348+L352+L356+L359+L362)</f>
        <v>0</v>
      </c>
      <c r="M334"/>
    </row>
    <row r="335" spans="1:15" hidden="1">
      <c r="A335" s="60">
        <v>3</v>
      </c>
      <c r="B335" s="61">
        <v>3</v>
      </c>
      <c r="C335" s="61">
        <v>2</v>
      </c>
      <c r="D335" s="61">
        <v>1</v>
      </c>
      <c r="E335" s="61"/>
      <c r="F335" s="63"/>
      <c r="G335" s="62" t="s">
        <v>167</v>
      </c>
      <c r="H335" s="90">
        <v>304</v>
      </c>
      <c r="I335" s="115">
        <f>I336</f>
        <v>0</v>
      </c>
      <c r="J335" s="142">
        <f>J336</f>
        <v>0</v>
      </c>
      <c r="K335" s="116">
        <f>K336</f>
        <v>0</v>
      </c>
      <c r="L335" s="116">
        <f>L336</f>
        <v>0</v>
      </c>
    </row>
    <row r="336" spans="1:15" hidden="1">
      <c r="A336" s="64">
        <v>3</v>
      </c>
      <c r="B336" s="60">
        <v>3</v>
      </c>
      <c r="C336" s="61">
        <v>2</v>
      </c>
      <c r="D336" s="62">
        <v>1</v>
      </c>
      <c r="E336" s="60">
        <v>1</v>
      </c>
      <c r="F336" s="63"/>
      <c r="G336" s="62" t="s">
        <v>167</v>
      </c>
      <c r="H336" s="90">
        <v>305</v>
      </c>
      <c r="I336" s="115">
        <f>SUM(I337:I337)</f>
        <v>0</v>
      </c>
      <c r="J336" s="115">
        <f>SUM(J337:J337)</f>
        <v>0</v>
      </c>
      <c r="K336" s="115">
        <f>SUM(K337:K337)</f>
        <v>0</v>
      </c>
      <c r="L336" s="115">
        <f>SUM(L337:L337)</f>
        <v>0</v>
      </c>
      <c r="M336" s="101"/>
      <c r="N336" s="101"/>
      <c r="O336" s="101"/>
    </row>
    <row r="337" spans="1:13" hidden="1">
      <c r="A337" s="64">
        <v>3</v>
      </c>
      <c r="B337" s="60">
        <v>3</v>
      </c>
      <c r="C337" s="61">
        <v>2</v>
      </c>
      <c r="D337" s="62">
        <v>1</v>
      </c>
      <c r="E337" s="60">
        <v>1</v>
      </c>
      <c r="F337" s="63">
        <v>1</v>
      </c>
      <c r="G337" s="62" t="s">
        <v>168</v>
      </c>
      <c r="H337" s="90">
        <v>306</v>
      </c>
      <c r="I337" s="139">
        <v>0</v>
      </c>
      <c r="J337" s="139">
        <v>0</v>
      </c>
      <c r="K337" s="139">
        <v>0</v>
      </c>
      <c r="L337" s="138">
        <v>0</v>
      </c>
    </row>
    <row r="338" spans="1:13" hidden="1">
      <c r="A338" s="64">
        <v>3</v>
      </c>
      <c r="B338" s="60">
        <v>3</v>
      </c>
      <c r="C338" s="61">
        <v>2</v>
      </c>
      <c r="D338" s="62">
        <v>1</v>
      </c>
      <c r="E338" s="60">
        <v>2</v>
      </c>
      <c r="F338" s="63"/>
      <c r="G338" s="77" t="s">
        <v>191</v>
      </c>
      <c r="H338" s="90">
        <v>307</v>
      </c>
      <c r="I338" s="115">
        <f>SUM(I339:I340)</f>
        <v>0</v>
      </c>
      <c r="J338" s="115">
        <f>SUM(J339:J340)</f>
        <v>0</v>
      </c>
      <c r="K338" s="115">
        <f>SUM(K339:K340)</f>
        <v>0</v>
      </c>
      <c r="L338" s="115">
        <f>SUM(L339:L340)</f>
        <v>0</v>
      </c>
    </row>
    <row r="339" spans="1:13" hidden="1">
      <c r="A339" s="64">
        <v>3</v>
      </c>
      <c r="B339" s="60">
        <v>3</v>
      </c>
      <c r="C339" s="61">
        <v>2</v>
      </c>
      <c r="D339" s="62">
        <v>1</v>
      </c>
      <c r="E339" s="60">
        <v>2</v>
      </c>
      <c r="F339" s="63">
        <v>1</v>
      </c>
      <c r="G339" s="77" t="s">
        <v>170</v>
      </c>
      <c r="H339" s="90">
        <v>308</v>
      </c>
      <c r="I339" s="139">
        <v>0</v>
      </c>
      <c r="J339" s="139">
        <v>0</v>
      </c>
      <c r="K339" s="139">
        <v>0</v>
      </c>
      <c r="L339" s="138">
        <v>0</v>
      </c>
    </row>
    <row r="340" spans="1:13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>
        <v>2</v>
      </c>
      <c r="G340" s="77" t="s">
        <v>171</v>
      </c>
      <c r="H340" s="90">
        <v>309</v>
      </c>
      <c r="I340" s="121">
        <v>0</v>
      </c>
      <c r="J340" s="121">
        <v>0</v>
      </c>
      <c r="K340" s="121">
        <v>0</v>
      </c>
      <c r="L340" s="121">
        <v>0</v>
      </c>
    </row>
    <row r="341" spans="1:13" hidden="1">
      <c r="A341" s="64">
        <v>3</v>
      </c>
      <c r="B341" s="60">
        <v>3</v>
      </c>
      <c r="C341" s="61">
        <v>2</v>
      </c>
      <c r="D341" s="62">
        <v>1</v>
      </c>
      <c r="E341" s="60">
        <v>3</v>
      </c>
      <c r="F341" s="63"/>
      <c r="G341" s="77" t="s">
        <v>172</v>
      </c>
      <c r="H341" s="90">
        <v>310</v>
      </c>
      <c r="I341" s="115">
        <f>SUM(I342:I343)</f>
        <v>0</v>
      </c>
      <c r="J341" s="115">
        <f>SUM(J342:J343)</f>
        <v>0</v>
      </c>
      <c r="K341" s="115">
        <f>SUM(K342:K343)</f>
        <v>0</v>
      </c>
      <c r="L341" s="115">
        <f>SUM(L342:L343)</f>
        <v>0</v>
      </c>
    </row>
    <row r="342" spans="1:13" hidden="1">
      <c r="A342" s="64">
        <v>3</v>
      </c>
      <c r="B342" s="60">
        <v>3</v>
      </c>
      <c r="C342" s="61">
        <v>2</v>
      </c>
      <c r="D342" s="62">
        <v>1</v>
      </c>
      <c r="E342" s="60">
        <v>3</v>
      </c>
      <c r="F342" s="63">
        <v>1</v>
      </c>
      <c r="G342" s="77" t="s">
        <v>173</v>
      </c>
      <c r="H342" s="90">
        <v>311</v>
      </c>
      <c r="I342" s="121">
        <v>0</v>
      </c>
      <c r="J342" s="121">
        <v>0</v>
      </c>
      <c r="K342" s="121">
        <v>0</v>
      </c>
      <c r="L342" s="121">
        <v>0</v>
      </c>
    </row>
    <row r="343" spans="1:13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>
        <v>2</v>
      </c>
      <c r="G343" s="77" t="s">
        <v>192</v>
      </c>
      <c r="H343" s="90">
        <v>312</v>
      </c>
      <c r="I343" s="126">
        <v>0</v>
      </c>
      <c r="J343" s="144">
        <v>0</v>
      </c>
      <c r="K343" s="126">
        <v>0</v>
      </c>
      <c r="L343" s="126">
        <v>0</v>
      </c>
    </row>
    <row r="344" spans="1:13" hidden="1">
      <c r="A344" s="67">
        <v>3</v>
      </c>
      <c r="B344" s="67">
        <v>3</v>
      </c>
      <c r="C344" s="74">
        <v>2</v>
      </c>
      <c r="D344" s="77">
        <v>2</v>
      </c>
      <c r="E344" s="74"/>
      <c r="F344" s="76"/>
      <c r="G344" s="77" t="s">
        <v>205</v>
      </c>
      <c r="H344" s="90">
        <v>313</v>
      </c>
      <c r="I344" s="124">
        <f>I345</f>
        <v>0</v>
      </c>
      <c r="J344" s="145">
        <f>J345</f>
        <v>0</v>
      </c>
      <c r="K344" s="125">
        <f>K345</f>
        <v>0</v>
      </c>
      <c r="L344" s="125">
        <f>L345</f>
        <v>0</v>
      </c>
    </row>
    <row r="345" spans="1:13" hidden="1">
      <c r="A345" s="64">
        <v>3</v>
      </c>
      <c r="B345" s="64">
        <v>3</v>
      </c>
      <c r="C345" s="60">
        <v>2</v>
      </c>
      <c r="D345" s="62">
        <v>2</v>
      </c>
      <c r="E345" s="60">
        <v>1</v>
      </c>
      <c r="F345" s="63"/>
      <c r="G345" s="77" t="s">
        <v>205</v>
      </c>
      <c r="H345" s="90">
        <v>314</v>
      </c>
      <c r="I345" s="115">
        <f>SUM(I346:I347)</f>
        <v>0</v>
      </c>
      <c r="J345" s="127">
        <f>SUM(J346:J347)</f>
        <v>0</v>
      </c>
      <c r="K345" s="116">
        <f>SUM(K346:K347)</f>
        <v>0</v>
      </c>
      <c r="L345" s="116">
        <f>SUM(L346:L347)</f>
        <v>0</v>
      </c>
    </row>
    <row r="346" spans="1:13" ht="25.5" hidden="1" customHeight="1">
      <c r="A346" s="64">
        <v>3</v>
      </c>
      <c r="B346" s="64">
        <v>3</v>
      </c>
      <c r="C346" s="60">
        <v>2</v>
      </c>
      <c r="D346" s="62">
        <v>2</v>
      </c>
      <c r="E346" s="64">
        <v>1</v>
      </c>
      <c r="F346" s="84">
        <v>1</v>
      </c>
      <c r="G346" s="62" t="s">
        <v>206</v>
      </c>
      <c r="H346" s="90">
        <v>315</v>
      </c>
      <c r="I346" s="121">
        <v>0</v>
      </c>
      <c r="J346" s="121">
        <v>0</v>
      </c>
      <c r="K346" s="121">
        <v>0</v>
      </c>
      <c r="L346" s="121">
        <v>0</v>
      </c>
      <c r="M346"/>
    </row>
    <row r="347" spans="1:13" hidden="1">
      <c r="A347" s="67">
        <v>3</v>
      </c>
      <c r="B347" s="67">
        <v>3</v>
      </c>
      <c r="C347" s="68">
        <v>2</v>
      </c>
      <c r="D347" s="69">
        <v>2</v>
      </c>
      <c r="E347" s="70">
        <v>1</v>
      </c>
      <c r="F347" s="89">
        <v>2</v>
      </c>
      <c r="G347" s="70" t="s">
        <v>207</v>
      </c>
      <c r="H347" s="90">
        <v>316</v>
      </c>
      <c r="I347" s="121">
        <v>0</v>
      </c>
      <c r="J347" s="121">
        <v>0</v>
      </c>
      <c r="K347" s="121">
        <v>0</v>
      </c>
      <c r="L347" s="121">
        <v>0</v>
      </c>
    </row>
    <row r="348" spans="1:13" ht="25.5" hidden="1" customHeight="1">
      <c r="A348" s="64">
        <v>3</v>
      </c>
      <c r="B348" s="64">
        <v>3</v>
      </c>
      <c r="C348" s="60">
        <v>2</v>
      </c>
      <c r="D348" s="61">
        <v>3</v>
      </c>
      <c r="E348" s="62"/>
      <c r="F348" s="84"/>
      <c r="G348" s="62" t="s">
        <v>208</v>
      </c>
      <c r="H348" s="90">
        <v>317</v>
      </c>
      <c r="I348" s="115">
        <f>I349</f>
        <v>0</v>
      </c>
      <c r="J348" s="127">
        <f>J349</f>
        <v>0</v>
      </c>
      <c r="K348" s="116">
        <f>K349</f>
        <v>0</v>
      </c>
      <c r="L348" s="116">
        <f>L349</f>
        <v>0</v>
      </c>
      <c r="M348"/>
    </row>
    <row r="349" spans="1:13" ht="25.5" hidden="1" customHeight="1">
      <c r="A349" s="64">
        <v>3</v>
      </c>
      <c r="B349" s="64">
        <v>3</v>
      </c>
      <c r="C349" s="60">
        <v>2</v>
      </c>
      <c r="D349" s="61">
        <v>3</v>
      </c>
      <c r="E349" s="62">
        <v>1</v>
      </c>
      <c r="F349" s="84"/>
      <c r="G349" s="62" t="s">
        <v>208</v>
      </c>
      <c r="H349" s="90">
        <v>318</v>
      </c>
      <c r="I349" s="115">
        <f>I350+I351</f>
        <v>0</v>
      </c>
      <c r="J349" s="115">
        <f>J350+J351</f>
        <v>0</v>
      </c>
      <c r="K349" s="115">
        <f>K350+K351</f>
        <v>0</v>
      </c>
      <c r="L349" s="115">
        <f>L350+L351</f>
        <v>0</v>
      </c>
      <c r="M349"/>
    </row>
    <row r="350" spans="1:13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>
        <v>1</v>
      </c>
      <c r="F350" s="84">
        <v>1</v>
      </c>
      <c r="G350" s="62" t="s">
        <v>209</v>
      </c>
      <c r="H350" s="90">
        <v>319</v>
      </c>
      <c r="I350" s="139">
        <v>0</v>
      </c>
      <c r="J350" s="139">
        <v>0</v>
      </c>
      <c r="K350" s="139">
        <v>0</v>
      </c>
      <c r="L350" s="138">
        <v>0</v>
      </c>
      <c r="M350"/>
    </row>
    <row r="351" spans="1:13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>
        <v>2</v>
      </c>
      <c r="G351" s="62" t="s">
        <v>210</v>
      </c>
      <c r="H351" s="90">
        <v>320</v>
      </c>
      <c r="I351" s="121">
        <v>0</v>
      </c>
      <c r="J351" s="121">
        <v>0</v>
      </c>
      <c r="K351" s="121">
        <v>0</v>
      </c>
      <c r="L351" s="121">
        <v>0</v>
      </c>
      <c r="M351"/>
    </row>
    <row r="352" spans="1:13" hidden="1">
      <c r="A352" s="64">
        <v>3</v>
      </c>
      <c r="B352" s="64">
        <v>3</v>
      </c>
      <c r="C352" s="60">
        <v>2</v>
      </c>
      <c r="D352" s="61">
        <v>4</v>
      </c>
      <c r="E352" s="61"/>
      <c r="F352" s="63"/>
      <c r="G352" s="62" t="s">
        <v>211</v>
      </c>
      <c r="H352" s="90">
        <v>321</v>
      </c>
      <c r="I352" s="115">
        <f>I353</f>
        <v>0</v>
      </c>
      <c r="J352" s="127">
        <f>J353</f>
        <v>0</v>
      </c>
      <c r="K352" s="116">
        <f>K353</f>
        <v>0</v>
      </c>
      <c r="L352" s="116">
        <f>L353</f>
        <v>0</v>
      </c>
    </row>
    <row r="353" spans="1:13" hidden="1">
      <c r="A353" s="73">
        <v>3</v>
      </c>
      <c r="B353" s="73">
        <v>3</v>
      </c>
      <c r="C353" s="57">
        <v>2</v>
      </c>
      <c r="D353" s="55">
        <v>4</v>
      </c>
      <c r="E353" s="55">
        <v>1</v>
      </c>
      <c r="F353" s="58"/>
      <c r="G353" s="62" t="s">
        <v>211</v>
      </c>
      <c r="H353" s="90">
        <v>322</v>
      </c>
      <c r="I353" s="122">
        <f>SUM(I354:I355)</f>
        <v>0</v>
      </c>
      <c r="J353" s="128">
        <f>SUM(J354:J355)</f>
        <v>0</v>
      </c>
      <c r="K353" s="123">
        <f>SUM(K354:K355)</f>
        <v>0</v>
      </c>
      <c r="L353" s="123">
        <f>SUM(L354:L355)</f>
        <v>0</v>
      </c>
    </row>
    <row r="354" spans="1:13" hidden="1">
      <c r="A354" s="64">
        <v>3</v>
      </c>
      <c r="B354" s="64">
        <v>3</v>
      </c>
      <c r="C354" s="60">
        <v>2</v>
      </c>
      <c r="D354" s="61">
        <v>4</v>
      </c>
      <c r="E354" s="61">
        <v>1</v>
      </c>
      <c r="F354" s="63">
        <v>1</v>
      </c>
      <c r="G354" s="62" t="s">
        <v>212</v>
      </c>
      <c r="H354" s="90">
        <v>323</v>
      </c>
      <c r="I354" s="121">
        <v>0</v>
      </c>
      <c r="J354" s="121">
        <v>0</v>
      </c>
      <c r="K354" s="121">
        <v>0</v>
      </c>
      <c r="L354" s="121">
        <v>0</v>
      </c>
    </row>
    <row r="355" spans="1:13" hidden="1">
      <c r="A355" s="64">
        <v>3</v>
      </c>
      <c r="B355" s="64">
        <v>3</v>
      </c>
      <c r="C355" s="60">
        <v>2</v>
      </c>
      <c r="D355" s="61">
        <v>4</v>
      </c>
      <c r="E355" s="61">
        <v>1</v>
      </c>
      <c r="F355" s="63">
        <v>2</v>
      </c>
      <c r="G355" s="62" t="s">
        <v>220</v>
      </c>
      <c r="H355" s="90">
        <v>324</v>
      </c>
      <c r="I355" s="121">
        <v>0</v>
      </c>
      <c r="J355" s="121">
        <v>0</v>
      </c>
      <c r="K355" s="121">
        <v>0</v>
      </c>
      <c r="L355" s="121">
        <v>0</v>
      </c>
    </row>
    <row r="356" spans="1:13" hidden="1">
      <c r="A356" s="64">
        <v>3</v>
      </c>
      <c r="B356" s="64">
        <v>3</v>
      </c>
      <c r="C356" s="60">
        <v>2</v>
      </c>
      <c r="D356" s="61">
        <v>5</v>
      </c>
      <c r="E356" s="61"/>
      <c r="F356" s="63"/>
      <c r="G356" s="62" t="s">
        <v>214</v>
      </c>
      <c r="H356" s="90">
        <v>325</v>
      </c>
      <c r="I356" s="115">
        <f t="shared" ref="I356:L357" si="30">I357</f>
        <v>0</v>
      </c>
      <c r="J356" s="127">
        <f t="shared" si="30"/>
        <v>0</v>
      </c>
      <c r="K356" s="116">
        <f t="shared" si="30"/>
        <v>0</v>
      </c>
      <c r="L356" s="116">
        <f t="shared" si="30"/>
        <v>0</v>
      </c>
    </row>
    <row r="357" spans="1:13" hidden="1">
      <c r="A357" s="73">
        <v>3</v>
      </c>
      <c r="B357" s="73">
        <v>3</v>
      </c>
      <c r="C357" s="57">
        <v>2</v>
      </c>
      <c r="D357" s="55">
        <v>5</v>
      </c>
      <c r="E357" s="55">
        <v>1</v>
      </c>
      <c r="F357" s="58"/>
      <c r="G357" s="62" t="s">
        <v>214</v>
      </c>
      <c r="H357" s="90">
        <v>326</v>
      </c>
      <c r="I357" s="122">
        <f t="shared" si="30"/>
        <v>0</v>
      </c>
      <c r="J357" s="128">
        <f t="shared" si="30"/>
        <v>0</v>
      </c>
      <c r="K357" s="123">
        <f t="shared" si="30"/>
        <v>0</v>
      </c>
      <c r="L357" s="123">
        <f t="shared" si="30"/>
        <v>0</v>
      </c>
    </row>
    <row r="358" spans="1:13" hidden="1">
      <c r="A358" s="64">
        <v>3</v>
      </c>
      <c r="B358" s="64">
        <v>3</v>
      </c>
      <c r="C358" s="60">
        <v>2</v>
      </c>
      <c r="D358" s="61">
        <v>5</v>
      </c>
      <c r="E358" s="61">
        <v>1</v>
      </c>
      <c r="F358" s="63">
        <v>1</v>
      </c>
      <c r="G358" s="62" t="s">
        <v>214</v>
      </c>
      <c r="H358" s="90">
        <v>327</v>
      </c>
      <c r="I358" s="139">
        <v>0</v>
      </c>
      <c r="J358" s="139">
        <v>0</v>
      </c>
      <c r="K358" s="139">
        <v>0</v>
      </c>
      <c r="L358" s="138">
        <v>0</v>
      </c>
    </row>
    <row r="359" spans="1:13" hidden="1">
      <c r="A359" s="64">
        <v>3</v>
      </c>
      <c r="B359" s="64">
        <v>3</v>
      </c>
      <c r="C359" s="60">
        <v>2</v>
      </c>
      <c r="D359" s="61">
        <v>6</v>
      </c>
      <c r="E359" s="61"/>
      <c r="F359" s="63"/>
      <c r="G359" s="62" t="s">
        <v>185</v>
      </c>
      <c r="H359" s="90">
        <v>328</v>
      </c>
      <c r="I359" s="115">
        <f t="shared" ref="I359:L360" si="31">I360</f>
        <v>0</v>
      </c>
      <c r="J359" s="127">
        <f t="shared" si="31"/>
        <v>0</v>
      </c>
      <c r="K359" s="116">
        <f t="shared" si="31"/>
        <v>0</v>
      </c>
      <c r="L359" s="116">
        <f t="shared" si="31"/>
        <v>0</v>
      </c>
    </row>
    <row r="360" spans="1:13" hidden="1">
      <c r="A360" s="64">
        <v>3</v>
      </c>
      <c r="B360" s="64">
        <v>3</v>
      </c>
      <c r="C360" s="60">
        <v>2</v>
      </c>
      <c r="D360" s="61">
        <v>6</v>
      </c>
      <c r="E360" s="61">
        <v>1</v>
      </c>
      <c r="F360" s="63"/>
      <c r="G360" s="62" t="s">
        <v>185</v>
      </c>
      <c r="H360" s="90">
        <v>329</v>
      </c>
      <c r="I360" s="115">
        <f t="shared" si="31"/>
        <v>0</v>
      </c>
      <c r="J360" s="127">
        <f t="shared" si="31"/>
        <v>0</v>
      </c>
      <c r="K360" s="116">
        <f t="shared" si="31"/>
        <v>0</v>
      </c>
      <c r="L360" s="116">
        <f t="shared" si="31"/>
        <v>0</v>
      </c>
    </row>
    <row r="361" spans="1:13" hidden="1">
      <c r="A361" s="67">
        <v>3</v>
      </c>
      <c r="B361" s="67">
        <v>3</v>
      </c>
      <c r="C361" s="68">
        <v>2</v>
      </c>
      <c r="D361" s="69">
        <v>6</v>
      </c>
      <c r="E361" s="69">
        <v>1</v>
      </c>
      <c r="F361" s="71">
        <v>1</v>
      </c>
      <c r="G361" s="70" t="s">
        <v>185</v>
      </c>
      <c r="H361" s="90">
        <v>330</v>
      </c>
      <c r="I361" s="139">
        <v>0</v>
      </c>
      <c r="J361" s="139">
        <v>0</v>
      </c>
      <c r="K361" s="139">
        <v>0</v>
      </c>
      <c r="L361" s="138">
        <v>0</v>
      </c>
    </row>
    <row r="362" spans="1:13" hidden="1">
      <c r="A362" s="64">
        <v>3</v>
      </c>
      <c r="B362" s="64">
        <v>3</v>
      </c>
      <c r="C362" s="60">
        <v>2</v>
      </c>
      <c r="D362" s="61">
        <v>7</v>
      </c>
      <c r="E362" s="61"/>
      <c r="F362" s="63"/>
      <c r="G362" s="62" t="s">
        <v>216</v>
      </c>
      <c r="H362" s="90">
        <v>331</v>
      </c>
      <c r="I362" s="115">
        <f>I363</f>
        <v>0</v>
      </c>
      <c r="J362" s="127">
        <f>J363</f>
        <v>0</v>
      </c>
      <c r="K362" s="116">
        <f>K363</f>
        <v>0</v>
      </c>
      <c r="L362" s="116">
        <f>L363</f>
        <v>0</v>
      </c>
    </row>
    <row r="363" spans="1:13" hidden="1">
      <c r="A363" s="67">
        <v>3</v>
      </c>
      <c r="B363" s="67">
        <v>3</v>
      </c>
      <c r="C363" s="68">
        <v>2</v>
      </c>
      <c r="D363" s="69">
        <v>7</v>
      </c>
      <c r="E363" s="69">
        <v>1</v>
      </c>
      <c r="F363" s="71"/>
      <c r="G363" s="62" t="s">
        <v>216</v>
      </c>
      <c r="H363" s="90">
        <v>332</v>
      </c>
      <c r="I363" s="115">
        <f>SUM(I364:I365)</f>
        <v>0</v>
      </c>
      <c r="J363" s="115">
        <f>SUM(J364:J365)</f>
        <v>0</v>
      </c>
      <c r="K363" s="115">
        <f>SUM(K364:K365)</f>
        <v>0</v>
      </c>
      <c r="L363" s="115">
        <f>SUM(L364:L365)</f>
        <v>0</v>
      </c>
    </row>
    <row r="364" spans="1:13" ht="25.5" hidden="1" customHeight="1">
      <c r="A364" s="64">
        <v>3</v>
      </c>
      <c r="B364" s="64">
        <v>3</v>
      </c>
      <c r="C364" s="60">
        <v>2</v>
      </c>
      <c r="D364" s="61">
        <v>7</v>
      </c>
      <c r="E364" s="61">
        <v>1</v>
      </c>
      <c r="F364" s="63">
        <v>1</v>
      </c>
      <c r="G364" s="62" t="s">
        <v>217</v>
      </c>
      <c r="H364" s="90">
        <v>333</v>
      </c>
      <c r="I364" s="139">
        <v>0</v>
      </c>
      <c r="J364" s="139">
        <v>0</v>
      </c>
      <c r="K364" s="139">
        <v>0</v>
      </c>
      <c r="L364" s="138">
        <v>0</v>
      </c>
      <c r="M364"/>
    </row>
    <row r="365" spans="1:13" ht="25.5" hidden="1" customHeight="1">
      <c r="A365" s="64">
        <v>3</v>
      </c>
      <c r="B365" s="64">
        <v>3</v>
      </c>
      <c r="C365" s="60">
        <v>2</v>
      </c>
      <c r="D365" s="61">
        <v>7</v>
      </c>
      <c r="E365" s="61">
        <v>1</v>
      </c>
      <c r="F365" s="63">
        <v>2</v>
      </c>
      <c r="G365" s="62" t="s">
        <v>218</v>
      </c>
      <c r="H365" s="90">
        <v>334</v>
      </c>
      <c r="I365" s="121">
        <v>0</v>
      </c>
      <c r="J365" s="121">
        <v>0</v>
      </c>
      <c r="K365" s="121">
        <v>0</v>
      </c>
      <c r="L365" s="121">
        <v>0</v>
      </c>
      <c r="M365"/>
    </row>
    <row r="366" spans="1:13">
      <c r="A366" s="102"/>
      <c r="B366" s="102"/>
      <c r="C366" s="103"/>
      <c r="D366" s="104"/>
      <c r="E366" s="105"/>
      <c r="F366" s="106"/>
      <c r="G366" s="107" t="s">
        <v>221</v>
      </c>
      <c r="H366" s="90">
        <v>335</v>
      </c>
      <c r="I366" s="130">
        <f>SUM(I32+I182)</f>
        <v>125000</v>
      </c>
      <c r="J366" s="130">
        <f>SUM(J32+J182)</f>
        <v>125000</v>
      </c>
      <c r="K366" s="130">
        <f>SUM(K32+K182)</f>
        <v>104184.86</v>
      </c>
      <c r="L366" s="130">
        <f>SUM(L32+L182)</f>
        <v>104184.86</v>
      </c>
    </row>
    <row r="367" spans="1:13">
      <c r="G367" s="53"/>
      <c r="H367" s="7"/>
      <c r="I367" s="108"/>
      <c r="J367" s="109"/>
      <c r="K367" s="109"/>
      <c r="L367" s="109"/>
    </row>
    <row r="368" spans="1:13">
      <c r="A368" s="150"/>
      <c r="B368" s="150"/>
      <c r="C368" s="150"/>
      <c r="D368" s="455" t="s">
        <v>222</v>
      </c>
      <c r="E368" s="455"/>
      <c r="F368" s="455"/>
      <c r="G368" s="455"/>
      <c r="H368" s="151"/>
      <c r="I368" s="111"/>
      <c r="J368" s="109"/>
      <c r="K368" s="455" t="s">
        <v>223</v>
      </c>
      <c r="L368" s="455"/>
    </row>
    <row r="369" spans="1:12" ht="18.75" customHeight="1">
      <c r="A369" s="147" t="s">
        <v>224</v>
      </c>
      <c r="B369" s="147"/>
      <c r="C369" s="147"/>
      <c r="D369" s="147"/>
      <c r="E369" s="147"/>
      <c r="F369" s="147"/>
      <c r="G369" s="147"/>
      <c r="I369" s="152" t="s">
        <v>225</v>
      </c>
      <c r="K369" s="440" t="s">
        <v>226</v>
      </c>
      <c r="L369" s="440"/>
    </row>
    <row r="370" spans="1:12" ht="15.75" customHeight="1">
      <c r="D370" s="36" t="s">
        <v>495</v>
      </c>
      <c r="F370" s="436"/>
      <c r="I370" s="14"/>
      <c r="K370" s="14"/>
      <c r="L370" s="14"/>
    </row>
    <row r="371" spans="1:12" ht="15.75" customHeight="1">
      <c r="A371" s="437"/>
      <c r="B371" s="437"/>
      <c r="C371" s="437"/>
      <c r="D371" s="455" t="s">
        <v>429</v>
      </c>
      <c r="E371" s="455"/>
      <c r="F371" s="455"/>
      <c r="G371" s="455"/>
      <c r="I371" s="14"/>
      <c r="K371" s="455" t="s">
        <v>228</v>
      </c>
      <c r="L371" s="455"/>
    </row>
    <row r="372" spans="1:12" ht="24.75" customHeight="1">
      <c r="A372" s="456" t="s">
        <v>229</v>
      </c>
      <c r="B372" s="456"/>
      <c r="C372" s="456"/>
      <c r="D372" s="456"/>
      <c r="E372" s="456"/>
      <c r="F372" s="456"/>
      <c r="G372" s="456"/>
      <c r="H372" s="155"/>
      <c r="I372" s="15" t="s">
        <v>225</v>
      </c>
      <c r="K372" s="440" t="s">
        <v>226</v>
      </c>
      <c r="L372" s="440"/>
    </row>
  </sheetData>
  <mergeCells count="30">
    <mergeCell ref="A7:L7"/>
    <mergeCell ref="A9:L9"/>
    <mergeCell ref="A10:L10"/>
    <mergeCell ref="A31:F31"/>
    <mergeCell ref="K369:L369"/>
    <mergeCell ref="G27:H27"/>
    <mergeCell ref="G12:K12"/>
    <mergeCell ref="A13:L13"/>
    <mergeCell ref="G14:K14"/>
    <mergeCell ref="G15:K15"/>
    <mergeCell ref="B16:L16"/>
    <mergeCell ref="G17:K17"/>
    <mergeCell ref="G18:K18"/>
    <mergeCell ref="E19:K19"/>
    <mergeCell ref="A20:L20"/>
    <mergeCell ref="A24:I24"/>
    <mergeCell ref="A25:I25"/>
    <mergeCell ref="K29:K30"/>
    <mergeCell ref="L29:L30"/>
    <mergeCell ref="A28:I28"/>
    <mergeCell ref="K371:L371"/>
    <mergeCell ref="K368:L368"/>
    <mergeCell ref="A372:G372"/>
    <mergeCell ref="K372:L372"/>
    <mergeCell ref="A29:F30"/>
    <mergeCell ref="G29:G30"/>
    <mergeCell ref="H29:H30"/>
    <mergeCell ref="I29:J29"/>
    <mergeCell ref="D368:G368"/>
    <mergeCell ref="D371:G371"/>
  </mergeCells>
  <pageMargins left="0.51181102362205" right="0.31496062992126" top="0.23622047244093999" bottom="0.23622047244093999" header="0.31496062992126" footer="0.31496062992126"/>
  <pageSetup paperSize="9" scale="8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25"/>
  <sheetViews>
    <sheetView showRuler="0" zoomScaleNormal="100" workbookViewId="0">
      <selection activeCell="M22" sqref="M22"/>
    </sheetView>
  </sheetViews>
  <sheetFormatPr defaultRowHeight="15"/>
  <cols>
    <col min="1" max="1" width="6.42578125" style="357" customWidth="1"/>
    <col min="2" max="2" width="13.7109375" style="357" customWidth="1"/>
    <col min="3" max="3" width="11.5703125" style="357" customWidth="1"/>
    <col min="4" max="4" width="9.140625" style="357"/>
    <col min="5" max="5" width="7.140625" style="357" customWidth="1"/>
    <col min="6" max="6" width="13.7109375" style="357" customWidth="1"/>
    <col min="7" max="7" width="10" style="357" customWidth="1"/>
    <col min="8" max="8" width="13.5703125" style="357" customWidth="1"/>
    <col min="9" max="9" width="9.140625" style="357"/>
    <col min="10" max="16384" width="9.140625" style="267"/>
  </cols>
  <sheetData>
    <row r="1" spans="1:9">
      <c r="A1" s="482" t="s">
        <v>268</v>
      </c>
      <c r="B1" s="482"/>
      <c r="C1" s="482"/>
      <c r="D1" s="482"/>
      <c r="E1" s="482"/>
      <c r="F1" s="482"/>
      <c r="G1" s="482"/>
      <c r="H1" s="482"/>
    </row>
    <row r="2" spans="1:9">
      <c r="A2" s="486" t="s">
        <v>267</v>
      </c>
      <c r="B2" s="486"/>
      <c r="C2" s="486"/>
      <c r="D2" s="486"/>
      <c r="E2" s="486"/>
      <c r="F2" s="486"/>
      <c r="G2" s="486"/>
      <c r="H2" s="486"/>
    </row>
    <row r="3" spans="1:9">
      <c r="A3" s="484" t="s">
        <v>266</v>
      </c>
      <c r="B3" s="484"/>
      <c r="C3" s="484"/>
      <c r="D3" s="484"/>
      <c r="E3" s="484"/>
      <c r="F3" s="484"/>
      <c r="G3" s="484"/>
      <c r="H3" s="484"/>
    </row>
    <row r="6" spans="1:9" ht="15" customHeight="1">
      <c r="A6" s="483" t="s">
        <v>265</v>
      </c>
      <c r="B6" s="483"/>
      <c r="C6" s="483"/>
      <c r="D6" s="483"/>
      <c r="E6" s="483"/>
      <c r="F6" s="483"/>
      <c r="G6" s="483"/>
      <c r="H6" s="483"/>
      <c r="I6" s="267"/>
    </row>
    <row r="7" spans="1:9">
      <c r="D7" s="332"/>
    </row>
    <row r="8" spans="1:9">
      <c r="C8" s="484" t="s">
        <v>264</v>
      </c>
      <c r="D8" s="484"/>
      <c r="E8" s="484"/>
      <c r="F8" s="484"/>
    </row>
    <row r="9" spans="1:9" ht="15" customHeight="1">
      <c r="A9" s="476" t="s">
        <v>263</v>
      </c>
      <c r="B9" s="476"/>
      <c r="C9" s="331" t="s">
        <v>262</v>
      </c>
      <c r="D9" s="330"/>
      <c r="E9" s="330"/>
      <c r="F9" s="330"/>
      <c r="G9" s="330"/>
      <c r="H9" s="330"/>
      <c r="I9" s="267"/>
    </row>
    <row r="10" spans="1:9">
      <c r="A10" s="485" t="s">
        <v>261</v>
      </c>
      <c r="B10" s="485"/>
      <c r="C10" s="485"/>
      <c r="D10" s="485"/>
      <c r="E10" s="485"/>
      <c r="F10" s="485"/>
      <c r="G10" s="485"/>
      <c r="H10" s="485"/>
    </row>
    <row r="11" spans="1:9" s="327" customFormat="1" ht="27.95" customHeight="1">
      <c r="A11" s="329" t="s">
        <v>260</v>
      </c>
      <c r="B11" s="329" t="s">
        <v>259</v>
      </c>
      <c r="C11" s="477" t="s">
        <v>258</v>
      </c>
      <c r="D11" s="478"/>
      <c r="E11" s="479"/>
      <c r="F11" s="329" t="s">
        <v>257</v>
      </c>
      <c r="G11" s="328" t="s">
        <v>256</v>
      </c>
      <c r="H11" s="328" t="s">
        <v>255</v>
      </c>
    </row>
    <row r="12" spans="1:9">
      <c r="A12" s="323">
        <v>1</v>
      </c>
      <c r="B12" s="356" t="s">
        <v>231</v>
      </c>
      <c r="C12" s="475" t="s">
        <v>252</v>
      </c>
      <c r="D12" s="475"/>
      <c r="E12" s="475"/>
      <c r="F12" s="326" t="s">
        <v>254</v>
      </c>
      <c r="G12" s="325">
        <v>8</v>
      </c>
      <c r="H12" s="324">
        <v>51755</v>
      </c>
    </row>
    <row r="13" spans="1:9">
      <c r="A13" s="323">
        <v>2</v>
      </c>
      <c r="B13" s="356" t="s">
        <v>231</v>
      </c>
      <c r="C13" s="475" t="s">
        <v>457</v>
      </c>
      <c r="D13" s="475"/>
      <c r="E13" s="475"/>
      <c r="F13" s="326" t="s">
        <v>254</v>
      </c>
      <c r="G13" s="325">
        <v>8</v>
      </c>
      <c r="H13" s="324">
        <v>37813.230000000003</v>
      </c>
    </row>
    <row r="14" spans="1:9">
      <c r="A14" s="323">
        <v>3</v>
      </c>
      <c r="B14" s="356" t="s">
        <v>231</v>
      </c>
      <c r="C14" s="475" t="s">
        <v>253</v>
      </c>
      <c r="D14" s="475"/>
      <c r="E14" s="475"/>
      <c r="F14" s="326" t="s">
        <v>254</v>
      </c>
      <c r="G14" s="325">
        <v>8</v>
      </c>
      <c r="H14" s="324">
        <v>989150.54</v>
      </c>
    </row>
    <row r="15" spans="1:9">
      <c r="A15" s="323"/>
      <c r="B15" s="356"/>
      <c r="C15" s="480" t="s">
        <v>251</v>
      </c>
      <c r="D15" s="480"/>
      <c r="E15" s="480"/>
      <c r="F15" s="321" t="s">
        <v>254</v>
      </c>
      <c r="G15" s="320">
        <v>8</v>
      </c>
      <c r="H15" s="319">
        <f>0+H12+H13+H14</f>
        <v>1078718.77</v>
      </c>
    </row>
    <row r="16" spans="1:9">
      <c r="A16" s="323">
        <v>4</v>
      </c>
      <c r="B16" s="356" t="s">
        <v>231</v>
      </c>
      <c r="C16" s="475" t="s">
        <v>252</v>
      </c>
      <c r="D16" s="475"/>
      <c r="E16" s="475"/>
      <c r="F16" s="326" t="s">
        <v>250</v>
      </c>
      <c r="G16" s="325">
        <v>8</v>
      </c>
      <c r="H16" s="324">
        <v>584499.87</v>
      </c>
    </row>
    <row r="17" spans="1:8">
      <c r="A17" s="323">
        <v>5</v>
      </c>
      <c r="B17" s="356" t="s">
        <v>231</v>
      </c>
      <c r="C17" s="475" t="s">
        <v>457</v>
      </c>
      <c r="D17" s="475"/>
      <c r="E17" s="475"/>
      <c r="F17" s="326" t="s">
        <v>250</v>
      </c>
      <c r="G17" s="325">
        <v>8</v>
      </c>
      <c r="H17" s="324">
        <v>9299.43</v>
      </c>
    </row>
    <row r="18" spans="1:8">
      <c r="A18" s="323">
        <v>6</v>
      </c>
      <c r="B18" s="356" t="s">
        <v>231</v>
      </c>
      <c r="C18" s="475" t="s">
        <v>253</v>
      </c>
      <c r="D18" s="475"/>
      <c r="E18" s="475"/>
      <c r="F18" s="326" t="s">
        <v>250</v>
      </c>
      <c r="G18" s="325">
        <v>8</v>
      </c>
      <c r="H18" s="324">
        <v>117515.16</v>
      </c>
    </row>
    <row r="19" spans="1:8">
      <c r="A19" s="323"/>
      <c r="B19" s="356"/>
      <c r="C19" s="480" t="s">
        <v>251</v>
      </c>
      <c r="D19" s="480"/>
      <c r="E19" s="480"/>
      <c r="F19" s="321" t="s">
        <v>250</v>
      </c>
      <c r="G19" s="320">
        <v>8</v>
      </c>
      <c r="H19" s="319">
        <f>0+H16+H17+H18</f>
        <v>711314.46000000008</v>
      </c>
    </row>
    <row r="20" spans="1:8">
      <c r="A20" s="323">
        <v>7</v>
      </c>
      <c r="B20" s="356" t="s">
        <v>231</v>
      </c>
      <c r="C20" s="475" t="s">
        <v>252</v>
      </c>
      <c r="D20" s="475"/>
      <c r="E20" s="475"/>
      <c r="F20" s="326" t="s">
        <v>250</v>
      </c>
      <c r="G20" s="325">
        <v>9</v>
      </c>
      <c r="H20" s="324">
        <v>29766</v>
      </c>
    </row>
    <row r="21" spans="1:8" ht="13.5" customHeight="1">
      <c r="A21" s="323"/>
      <c r="B21" s="356"/>
      <c r="C21" s="480" t="s">
        <v>251</v>
      </c>
      <c r="D21" s="480"/>
      <c r="E21" s="480"/>
      <c r="F21" s="321" t="s">
        <v>250</v>
      </c>
      <c r="G21" s="320">
        <v>9</v>
      </c>
      <c r="H21" s="319">
        <f>0+H20</f>
        <v>29766</v>
      </c>
    </row>
    <row r="22" spans="1:8">
      <c r="A22" s="476" t="s">
        <v>222</v>
      </c>
      <c r="B22" s="476"/>
      <c r="C22" s="476"/>
      <c r="D22" s="476"/>
      <c r="E22" s="481" t="s">
        <v>223</v>
      </c>
      <c r="F22" s="481"/>
      <c r="G22" s="481"/>
      <c r="H22" s="481"/>
    </row>
    <row r="23" spans="1:8">
      <c r="E23" s="474" t="s">
        <v>249</v>
      </c>
      <c r="F23" s="474"/>
      <c r="G23" s="474"/>
      <c r="H23" s="474"/>
    </row>
    <row r="24" spans="1:8" ht="27.75" customHeight="1">
      <c r="A24" s="476" t="s">
        <v>227</v>
      </c>
      <c r="B24" s="476"/>
      <c r="C24" s="476"/>
      <c r="D24" s="476"/>
      <c r="E24" s="481" t="s">
        <v>228</v>
      </c>
      <c r="F24" s="481"/>
      <c r="G24" s="481"/>
      <c r="H24" s="481"/>
    </row>
    <row r="25" spans="1:8">
      <c r="E25" s="474" t="s">
        <v>249</v>
      </c>
      <c r="F25" s="474"/>
      <c r="G25" s="474"/>
      <c r="H25" s="474"/>
    </row>
  </sheetData>
  <mergeCells count="24">
    <mergeCell ref="A1:H1"/>
    <mergeCell ref="A6:H6"/>
    <mergeCell ref="C8:F8"/>
    <mergeCell ref="A10:H10"/>
    <mergeCell ref="A9:B9"/>
    <mergeCell ref="A3:H3"/>
    <mergeCell ref="A2:H2"/>
    <mergeCell ref="C11:E11"/>
    <mergeCell ref="C20:E20"/>
    <mergeCell ref="C21:E21"/>
    <mergeCell ref="C14:E14"/>
    <mergeCell ref="C15:E15"/>
    <mergeCell ref="C16:E16"/>
    <mergeCell ref="C17:E17"/>
    <mergeCell ref="C18:E18"/>
    <mergeCell ref="C19:E19"/>
    <mergeCell ref="E25:H25"/>
    <mergeCell ref="C12:E12"/>
    <mergeCell ref="C13:E13"/>
    <mergeCell ref="A22:D22"/>
    <mergeCell ref="A24:D24"/>
    <mergeCell ref="E22:H22"/>
    <mergeCell ref="E23:H23"/>
    <mergeCell ref="E24:H24"/>
  </mergeCells>
  <pageMargins left="0.70866141732283472" right="0.51181102362204722" top="0.74803149606299213" bottom="0.74803149606299213" header="0.31496062992125984" footer="0.31496062992125984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18</vt:i4>
      </vt:variant>
    </vt:vector>
  </HeadingPairs>
  <TitlesOfParts>
    <vt:vector size="18" baseType="lpstr">
      <vt:lpstr>Forma Nr.2 suvestinė</vt:lpstr>
      <vt:lpstr>Forma Nr.2 suvestinė SB (2)</vt:lpstr>
      <vt:lpstr>Forma Nr.2  SB</vt:lpstr>
      <vt:lpstr> Forma Nr.2 8.1.2.13</vt:lpstr>
      <vt:lpstr>Forma Nr.2 8.2.1.1.</vt:lpstr>
      <vt:lpstr>Forma Nr.2 8.2.2.6</vt:lpstr>
      <vt:lpstr>Forma Nr.2 9.4.1.7</vt:lpstr>
      <vt:lpstr>Forma Nr.2 S</vt:lpstr>
      <vt:lpstr>Pažyma gautų FS</vt:lpstr>
      <vt:lpstr>Pažyma gautų FS suvestinė</vt:lpstr>
      <vt:lpstr>Pažyma už paslaugas ir nuom (2)</vt:lpstr>
      <vt:lpstr>S 7</vt:lpstr>
      <vt:lpstr>Pažyma prie formos 9</vt:lpstr>
      <vt:lpstr>Forma 9</vt:lpstr>
      <vt:lpstr>Pažyma sukauptų FS</vt:lpstr>
      <vt:lpstr>Pažyma sukauptų sumų suvestinė</vt:lpstr>
      <vt:lpstr>B-9K</vt:lpstr>
      <vt:lpstr>Tikslinės lėšos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Nerijus Telksnys</dc:creator>
  <cp:lastModifiedBy>Windows</cp:lastModifiedBy>
  <cp:lastPrinted>2024-01-22T06:55:45Z</cp:lastPrinted>
  <dcterms:created xsi:type="dcterms:W3CDTF">2022-03-30T11:04:35Z</dcterms:created>
  <dcterms:modified xsi:type="dcterms:W3CDTF">2024-02-21T14:46:24Z</dcterms:modified>
</cp:coreProperties>
</file>